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0028357d6cf7bc8/"/>
    </mc:Choice>
  </mc:AlternateContent>
  <xr:revisionPtr revIDLastSave="505" documentId="14_{18E353CD-610C-423D-89A8-5D19845A86CC}" xr6:coauthVersionLast="47" xr6:coauthVersionMax="47" xr10:uidLastSave="{9CC5F8AF-371F-4A52-B596-50E7187A5644}"/>
  <bookViews>
    <workbookView xWindow="-108" yWindow="-108" windowWidth="23256" windowHeight="12456" firstSheet="1" activeTab="5" xr2:uid="{00000000-000D-0000-FFFF-FFFF00000000}"/>
  </bookViews>
  <sheets>
    <sheet name="Community account" sheetId="1" r:id="rId1"/>
    <sheet name="Revelry account" sheetId="2" r:id="rId2"/>
    <sheet name="Business saver" sheetId="3" r:id="rId3"/>
    <sheet name="Summary" sheetId="6" r:id="rId4"/>
    <sheet name="Bank Reconciliation" sheetId="7" r:id="rId5"/>
    <sheet name="Budget report" sheetId="5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Q56" i="1"/>
  <c r="R56" i="1"/>
  <c r="S56" i="1"/>
  <c r="P56" i="1"/>
  <c r="E56" i="1"/>
  <c r="E29" i="2"/>
  <c r="L56" i="1"/>
  <c r="M56" i="1"/>
  <c r="N56" i="1"/>
  <c r="F56" i="1"/>
  <c r="G56" i="1"/>
  <c r="H56" i="1"/>
  <c r="I56" i="1"/>
  <c r="J56" i="1"/>
  <c r="K56" i="1"/>
  <c r="F29" i="2"/>
  <c r="H29" i="2"/>
  <c r="I29" i="2"/>
  <c r="J29" i="2"/>
  <c r="K29" i="2"/>
  <c r="G29" i="2"/>
  <c r="D18" i="7"/>
  <c r="D19" i="7"/>
  <c r="D20" i="7"/>
  <c r="D22" i="7"/>
  <c r="D39" i="6"/>
  <c r="B39" i="6"/>
  <c r="D30" i="6"/>
  <c r="M29" i="2"/>
  <c r="D14" i="6"/>
  <c r="A15" i="3"/>
  <c r="A14" i="3"/>
  <c r="A13" i="3"/>
  <c r="A12" i="3"/>
  <c r="A11" i="3"/>
  <c r="A10" i="3"/>
  <c r="A9" i="3"/>
  <c r="A8" i="3"/>
  <c r="L29" i="2"/>
  <c r="D29" i="2"/>
  <c r="D58" i="1"/>
  <c r="O56" i="1"/>
  <c r="D56" i="1"/>
</calcChain>
</file>

<file path=xl/sharedStrings.xml><?xml version="1.0" encoding="utf-8"?>
<sst xmlns="http://schemas.openxmlformats.org/spreadsheetml/2006/main" count="284" uniqueCount="145">
  <si>
    <t>Balance</t>
  </si>
  <si>
    <t>Description</t>
  </si>
  <si>
    <t>Payment</t>
  </si>
  <si>
    <t>Reciept</t>
  </si>
  <si>
    <t>Date</t>
  </si>
  <si>
    <t>Stmt</t>
  </si>
  <si>
    <t>Checking</t>
  </si>
  <si>
    <t>Opening Balance</t>
  </si>
  <si>
    <t>Precept</t>
  </si>
  <si>
    <t>Insurance</t>
  </si>
  <si>
    <t>Village Hall</t>
  </si>
  <si>
    <t>Income</t>
  </si>
  <si>
    <t>Total Income</t>
  </si>
  <si>
    <t>Salaries</t>
  </si>
  <si>
    <t>Budget</t>
  </si>
  <si>
    <t>Interest (Business Saver Account)</t>
  </si>
  <si>
    <t xml:space="preserve">VAT refund </t>
  </si>
  <si>
    <t>Fundraising</t>
  </si>
  <si>
    <t>Payments</t>
  </si>
  <si>
    <t>Account Summary</t>
  </si>
  <si>
    <t>Community account</t>
  </si>
  <si>
    <t>Business Saver Account</t>
  </si>
  <si>
    <t>Revelry Account</t>
  </si>
  <si>
    <t>Bank Reconciliation</t>
  </si>
  <si>
    <t>Newbourne Parish Council</t>
  </si>
  <si>
    <t>£</t>
  </si>
  <si>
    <t>Community Account</t>
  </si>
  <si>
    <t>Petty Cash</t>
  </si>
  <si>
    <t>Cash Book</t>
  </si>
  <si>
    <t>Payments for the year</t>
  </si>
  <si>
    <t>Receipts for the year</t>
  </si>
  <si>
    <t>Chq No</t>
  </si>
  <si>
    <t>Reclaimable VAT</t>
  </si>
  <si>
    <t>Receipts</t>
  </si>
  <si>
    <t>Totals</t>
  </si>
  <si>
    <t>Landscaping</t>
  </si>
  <si>
    <t xml:space="preserve">Interest </t>
  </si>
  <si>
    <t>Column Totals</t>
  </si>
  <si>
    <t>Unbanked Cash at DATE</t>
  </si>
  <si>
    <t>Spend to date</t>
  </si>
  <si>
    <t>Balance remaining</t>
  </si>
  <si>
    <t>Receipts to date</t>
  </si>
  <si>
    <t>Anticipated</t>
  </si>
  <si>
    <t>ROSPA Inspection</t>
  </si>
  <si>
    <t>Sand &amp; Woodchip</t>
  </si>
  <si>
    <t>Total</t>
  </si>
  <si>
    <t>Play area maintenance</t>
  </si>
  <si>
    <t>Notes</t>
  </si>
  <si>
    <t>Total Spend calculation</t>
  </si>
  <si>
    <t>Parish spend</t>
  </si>
  <si>
    <t>Total Spend</t>
  </si>
  <si>
    <t>Total  income calculation</t>
  </si>
  <si>
    <t>Parish income</t>
  </si>
  <si>
    <t>Total income</t>
  </si>
  <si>
    <t>Opening bank balances</t>
  </si>
  <si>
    <t>Difference</t>
  </si>
  <si>
    <t>Saver Account</t>
  </si>
  <si>
    <t>Total current balance</t>
  </si>
  <si>
    <t xml:space="preserve">Reconciliation </t>
  </si>
  <si>
    <t>Internal Transfers</t>
  </si>
  <si>
    <t>Net expenditure</t>
  </si>
  <si>
    <t>Exclude Transfer &amp; Credits</t>
  </si>
  <si>
    <t>Total Payts</t>
  </si>
  <si>
    <t>Capital purchase</t>
  </si>
  <si>
    <t>Unpresented cheques</t>
  </si>
  <si>
    <t xml:space="preserve">Balance per bank statements at </t>
  </si>
  <si>
    <t xml:space="preserve">Unpresented cheques at </t>
  </si>
  <si>
    <t xml:space="preserve">Net Bank Balance at </t>
  </si>
  <si>
    <t xml:space="preserve">Closing balance at </t>
  </si>
  <si>
    <t xml:space="preserve">Parish Expenditure </t>
  </si>
  <si>
    <t>HMRC</t>
  </si>
  <si>
    <t>SALC Finance</t>
  </si>
  <si>
    <t>SALC Membership</t>
  </si>
  <si>
    <t>website</t>
  </si>
  <si>
    <t>Election</t>
  </si>
  <si>
    <t xml:space="preserve">Donations </t>
  </si>
  <si>
    <t xml:space="preserve">Defib spend </t>
  </si>
  <si>
    <t>Printer ink</t>
  </si>
  <si>
    <t xml:space="preserve">Training /events </t>
  </si>
  <si>
    <t xml:space="preserve"> </t>
  </si>
  <si>
    <t>CIL</t>
  </si>
  <si>
    <t>Money from village hall</t>
  </si>
  <si>
    <t xml:space="preserve">Fundraising </t>
  </si>
  <si>
    <t xml:space="preserve">Bus Shelter </t>
  </si>
  <si>
    <t xml:space="preserve">Maintance </t>
  </si>
  <si>
    <t>SID</t>
  </si>
  <si>
    <t>Playground inspection</t>
  </si>
  <si>
    <t xml:space="preserve">Saving </t>
  </si>
  <si>
    <t xml:space="preserve">Current </t>
  </si>
  <si>
    <t xml:space="preserve">Play Area </t>
  </si>
  <si>
    <t>VAT</t>
  </si>
  <si>
    <t>Internet</t>
  </si>
  <si>
    <t xml:space="preserve">Village </t>
  </si>
  <si>
    <t>1/2 internet with VH</t>
  </si>
  <si>
    <t xml:space="preserve">Village Hall </t>
  </si>
  <si>
    <t xml:space="preserve">Boiler </t>
  </si>
  <si>
    <t>Closing Bank Balances</t>
  </si>
  <si>
    <t>2024-2025</t>
  </si>
  <si>
    <t>CLOSED</t>
  </si>
  <si>
    <t>Opening balance</t>
  </si>
  <si>
    <t>Quiz Money</t>
  </si>
  <si>
    <t xml:space="preserve">  </t>
  </si>
  <si>
    <t>Amount</t>
  </si>
  <si>
    <t xml:space="preserve">CIL money in </t>
  </si>
  <si>
    <t>HMRC VAT IN</t>
  </si>
  <si>
    <t>precept</t>
  </si>
  <si>
    <t>Wages Clerk</t>
  </si>
  <si>
    <t xml:space="preserve">HMRC wages </t>
  </si>
  <si>
    <t xml:space="preserve">SALC Finance </t>
  </si>
  <si>
    <t xml:space="preserve">Grass cutting </t>
  </si>
  <si>
    <t>Printer + ink</t>
  </si>
  <si>
    <t xml:space="preserve">interest </t>
  </si>
  <si>
    <t>IT Service</t>
  </si>
  <si>
    <t xml:space="preserve">Clerk wages </t>
  </si>
  <si>
    <t>insurance</t>
  </si>
  <si>
    <t>Village wifi</t>
  </si>
  <si>
    <t>New Boiler</t>
  </si>
  <si>
    <t xml:space="preserve">Play safety inspetion </t>
  </si>
  <si>
    <t xml:space="preserve">Money in village Hall </t>
  </si>
  <si>
    <t>Play area maintance</t>
  </si>
  <si>
    <t xml:space="preserve">Clerk Wages </t>
  </si>
  <si>
    <t xml:space="preserve">Swing </t>
  </si>
  <si>
    <t xml:space="preserve">Playarea </t>
  </si>
  <si>
    <t>HMRC  (march)</t>
  </si>
  <si>
    <t>village hall internet ( march )</t>
  </si>
  <si>
    <t>village hall internet (April )</t>
  </si>
  <si>
    <t xml:space="preserve">Quiz money </t>
  </si>
  <si>
    <t>grass seed</t>
  </si>
  <si>
    <t>repairs to railings</t>
  </si>
  <si>
    <t xml:space="preserve">Clerks Wages </t>
  </si>
  <si>
    <t xml:space="preserve">HMRC Wages </t>
  </si>
  <si>
    <t>Accounts for Newbourne Parish Council Year Ending 31st March 2025</t>
  </si>
  <si>
    <t xml:space="preserve">East suffolk money in </t>
  </si>
  <si>
    <t xml:space="preserve">internet </t>
  </si>
  <si>
    <t>Playarea</t>
  </si>
  <si>
    <t>Website</t>
  </si>
  <si>
    <t xml:space="preserve">SALC Payments </t>
  </si>
  <si>
    <t>HMRC wage payment</t>
  </si>
  <si>
    <t xml:space="preserve">closed </t>
  </si>
  <si>
    <t>Approved By  Chairman</t>
  </si>
  <si>
    <t>Prepared By:  - Clerk</t>
  </si>
  <si>
    <t>FY Ending 31st March 2025 -  quarter</t>
  </si>
  <si>
    <t>Date 01/06/2025</t>
  </si>
  <si>
    <t xml:space="preserve">Village Hall money </t>
  </si>
  <si>
    <t>Printer and 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</si>
</sst>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b/>
      <sz val="16"/>
      <color indexed="10"/>
      <name val="Arial"/>
      <family val="2"/>
    </font>
    <font>
      <sz val="16"/>
      <color theme="1"/>
      <name val="Calibri"/>
      <family val="2"/>
      <scheme val="minor"/>
    </font>
    <font>
      <sz val="16"/>
      <name val="Tahoma"/>
      <family val="2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105">
    <xf numFmtId="0" fontId="0" fillId="0" borderId="0" xfId="0"/>
    <xf numFmtId="164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0" fontId="6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6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4" fillId="0" borderId="11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2" xfId="0" applyNumberFormat="1" applyBorder="1"/>
    <xf numFmtId="164" fontId="4" fillId="0" borderId="11" xfId="0" applyNumberFormat="1" applyFont="1" applyBorder="1"/>
    <xf numFmtId="0" fontId="0" fillId="0" borderId="12" xfId="0" applyBorder="1"/>
    <xf numFmtId="164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/>
    <xf numFmtId="8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right" vertical="center"/>
    </xf>
    <xf numFmtId="164" fontId="8" fillId="0" borderId="0" xfId="0" applyNumberFormat="1" applyFont="1"/>
    <xf numFmtId="8" fontId="0" fillId="0" borderId="4" xfId="0" applyNumberFormat="1" applyBorder="1"/>
    <xf numFmtId="0" fontId="0" fillId="0" borderId="13" xfId="0" applyBorder="1"/>
    <xf numFmtId="8" fontId="0" fillId="0" borderId="14" xfId="0" applyNumberFormat="1" applyBorder="1"/>
    <xf numFmtId="8" fontId="0" fillId="0" borderId="13" xfId="0" applyNumberFormat="1" applyBorder="1"/>
    <xf numFmtId="8" fontId="0" fillId="0" borderId="5" xfId="0" applyNumberFormat="1" applyBorder="1"/>
    <xf numFmtId="8" fontId="0" fillId="0" borderId="7" xfId="0" applyNumberFormat="1" applyBorder="1"/>
    <xf numFmtId="8" fontId="0" fillId="0" borderId="10" xfId="0" applyNumberFormat="1" applyBorder="1"/>
    <xf numFmtId="8" fontId="5" fillId="0" borderId="2" xfId="0" applyNumberFormat="1" applyFont="1" applyBorder="1"/>
    <xf numFmtId="8" fontId="5" fillId="0" borderId="5" xfId="0" applyNumberFormat="1" applyFont="1" applyBorder="1"/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8" fontId="5" fillId="0" borderId="8" xfId="0" applyNumberFormat="1" applyFont="1" applyBorder="1"/>
    <xf numFmtId="0" fontId="0" fillId="0" borderId="14" xfId="0" applyBorder="1"/>
    <xf numFmtId="8" fontId="9" fillId="0" borderId="0" xfId="1" applyNumberFormat="1" applyFill="1"/>
    <xf numFmtId="8" fontId="5" fillId="0" borderId="17" xfId="0" applyNumberFormat="1" applyFont="1" applyBorder="1"/>
    <xf numFmtId="8" fontId="0" fillId="0" borderId="18" xfId="0" applyNumberFormat="1" applyBorder="1"/>
    <xf numFmtId="8" fontId="5" fillId="0" borderId="19" xfId="0" applyNumberFormat="1" applyFont="1" applyBorder="1"/>
    <xf numFmtId="8" fontId="0" fillId="0" borderId="2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8" fontId="5" fillId="0" borderId="0" xfId="0" applyNumberFormat="1" applyFont="1"/>
    <xf numFmtId="8" fontId="0" fillId="0" borderId="21" xfId="0" applyNumberFormat="1" applyBorder="1"/>
    <xf numFmtId="14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4" fontId="14" fillId="0" borderId="0" xfId="0" applyNumberFormat="1" applyFont="1"/>
    <xf numFmtId="0" fontId="15" fillId="0" borderId="0" xfId="0" applyFont="1"/>
    <xf numFmtId="14" fontId="14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4" fontId="18" fillId="0" borderId="0" xfId="0" applyNumberFormat="1" applyFont="1"/>
    <xf numFmtId="164" fontId="18" fillId="0" borderId="0" xfId="0" applyNumberFormat="1" applyFont="1"/>
    <xf numFmtId="164" fontId="23" fillId="0" borderId="0" xfId="0" applyNumberFormat="1" applyFont="1"/>
    <xf numFmtId="0" fontId="5" fillId="0" borderId="0" xfId="0" applyFont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8" fontId="5" fillId="3" borderId="15" xfId="0" applyNumberFormat="1" applyFont="1" applyFill="1" applyBorder="1"/>
    <xf numFmtId="8" fontId="0" fillId="3" borderId="16" xfId="0" applyNumberFormat="1" applyFill="1" applyBorder="1"/>
    <xf numFmtId="8" fontId="5" fillId="3" borderId="2" xfId="0" applyNumberFormat="1" applyFont="1" applyFill="1" applyBorder="1"/>
    <xf numFmtId="0" fontId="0" fillId="3" borderId="4" xfId="0" applyFill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zoomScale="60" zoomScaleNormal="60" workbookViewId="0">
      <pane xSplit="9" ySplit="29" topLeftCell="J32" activePane="bottomRight" state="frozen"/>
      <selection pane="topRight" activeCell="J1" sqref="J1"/>
      <selection pane="bottomLeft" activeCell="A21" sqref="A21"/>
      <selection pane="bottomRight" activeCell="H21" sqref="H21"/>
    </sheetView>
  </sheetViews>
  <sheetFormatPr defaultColWidth="12.5546875" defaultRowHeight="14.4" x14ac:dyDescent="0.3"/>
  <cols>
    <col min="1" max="1" width="17.5546875" style="8" bestFit="1" customWidth="1"/>
    <col min="2" max="2" width="42.21875" customWidth="1"/>
    <col min="3" max="3" width="17.6640625" customWidth="1"/>
    <col min="4" max="4" width="28.21875" style="7" customWidth="1"/>
    <col min="5" max="5" width="24.88671875" style="7" customWidth="1"/>
    <col min="6" max="6" width="12.88671875" style="7" bestFit="1" customWidth="1"/>
    <col min="7" max="7" width="12.88671875" bestFit="1" customWidth="1"/>
    <col min="8" max="9" width="12.6640625" bestFit="1" customWidth="1"/>
    <col min="10" max="10" width="13.6640625" bestFit="1" customWidth="1"/>
    <col min="11" max="11" width="14.5546875" bestFit="1" customWidth="1"/>
    <col min="12" max="12" width="12.6640625" bestFit="1" customWidth="1"/>
    <col min="13" max="13" width="16.5546875" bestFit="1" customWidth="1"/>
    <col min="14" max="14" width="16.44140625" customWidth="1"/>
    <col min="15" max="15" width="17.109375" bestFit="1" customWidth="1"/>
    <col min="16" max="16" width="14.109375" style="37" bestFit="1" customWidth="1"/>
    <col min="17" max="17" width="14.6640625" bestFit="1" customWidth="1"/>
    <col min="18" max="18" width="12.88671875" bestFit="1" customWidth="1"/>
    <col min="19" max="19" width="12.6640625" bestFit="1" customWidth="1"/>
    <col min="20" max="20" width="2.44140625" customWidth="1"/>
    <col min="21" max="21" width="17.109375" style="5" customWidth="1"/>
    <col min="22" max="22" width="17.109375" customWidth="1"/>
  </cols>
  <sheetData>
    <row r="1" spans="1:23" ht="21" x14ac:dyDescent="0.4">
      <c r="A1" s="71" t="s">
        <v>4</v>
      </c>
      <c r="B1" s="72" t="s">
        <v>1</v>
      </c>
      <c r="C1" s="73" t="s">
        <v>31</v>
      </c>
      <c r="D1" s="74" t="s">
        <v>102</v>
      </c>
      <c r="E1" s="74" t="s">
        <v>0</v>
      </c>
      <c r="F1" s="74" t="s">
        <v>79</v>
      </c>
      <c r="G1" s="74" t="s">
        <v>79</v>
      </c>
      <c r="H1" s="74" t="s">
        <v>79</v>
      </c>
      <c r="I1" s="74" t="s">
        <v>79</v>
      </c>
      <c r="J1" s="74" t="s">
        <v>79</v>
      </c>
      <c r="K1" s="74" t="s">
        <v>79</v>
      </c>
      <c r="L1" s="74" t="s">
        <v>79</v>
      </c>
      <c r="M1" s="74" t="s">
        <v>79</v>
      </c>
      <c r="N1" s="74" t="s">
        <v>79</v>
      </c>
      <c r="O1" s="74" t="s">
        <v>79</v>
      </c>
      <c r="P1" s="75" t="s">
        <v>101</v>
      </c>
      <c r="Q1" s="75" t="s">
        <v>79</v>
      </c>
      <c r="R1" s="75" t="s">
        <v>101</v>
      </c>
      <c r="S1" s="75" t="s">
        <v>101</v>
      </c>
      <c r="T1" s="76"/>
      <c r="U1" s="77" t="s">
        <v>79</v>
      </c>
      <c r="V1" s="78"/>
      <c r="W1" s="6"/>
    </row>
    <row r="2" spans="1:23" ht="21" x14ac:dyDescent="0.4">
      <c r="A2" s="79">
        <v>45383</v>
      </c>
      <c r="B2" s="80" t="s">
        <v>99</v>
      </c>
      <c r="C2" s="80"/>
      <c r="D2" s="81"/>
      <c r="E2" s="81">
        <v>16287.44</v>
      </c>
      <c r="F2" s="81"/>
      <c r="G2" s="81"/>
      <c r="H2" s="81"/>
      <c r="I2" s="81"/>
      <c r="J2" s="81"/>
      <c r="K2" s="81"/>
      <c r="L2" s="81"/>
      <c r="M2" s="80"/>
      <c r="N2" s="80"/>
      <c r="O2" s="81"/>
      <c r="P2" s="81"/>
      <c r="Q2" s="81"/>
      <c r="R2" s="81"/>
      <c r="S2" s="81"/>
      <c r="T2" s="80"/>
      <c r="U2" s="77" t="s">
        <v>79</v>
      </c>
      <c r="V2" s="80"/>
    </row>
    <row r="3" spans="1:23" ht="21" x14ac:dyDescent="0.4">
      <c r="A3" s="79">
        <v>45390</v>
      </c>
      <c r="B3" s="80" t="s">
        <v>100</v>
      </c>
      <c r="C3" s="80"/>
      <c r="D3" s="81">
        <v>595</v>
      </c>
      <c r="E3" s="81">
        <v>16882.439999999999</v>
      </c>
      <c r="F3" s="81"/>
      <c r="G3" s="81"/>
      <c r="H3" s="81"/>
      <c r="I3" s="81"/>
      <c r="J3" s="81"/>
      <c r="K3" s="81"/>
      <c r="L3" s="81"/>
      <c r="M3" s="80"/>
      <c r="N3" s="80"/>
      <c r="O3" s="81"/>
      <c r="P3" s="81"/>
      <c r="Q3" s="81"/>
      <c r="R3" s="81"/>
      <c r="S3" s="81"/>
      <c r="T3" s="80"/>
      <c r="U3" s="77"/>
      <c r="V3" s="80"/>
    </row>
    <row r="4" spans="1:23" ht="21" x14ac:dyDescent="0.4">
      <c r="A4" s="79">
        <v>45393</v>
      </c>
      <c r="B4" s="80" t="s">
        <v>123</v>
      </c>
      <c r="C4" s="80">
        <v>100503</v>
      </c>
      <c r="D4" s="81">
        <v>123.6</v>
      </c>
      <c r="E4" s="81">
        <v>16758.84</v>
      </c>
      <c r="F4" s="81"/>
      <c r="G4" s="81"/>
      <c r="H4" s="81"/>
      <c r="I4" s="81"/>
      <c r="J4" s="81"/>
      <c r="K4" s="81"/>
      <c r="L4" s="81"/>
      <c r="M4" s="80"/>
      <c r="N4" s="80"/>
      <c r="O4" s="81"/>
      <c r="P4" s="81"/>
      <c r="Q4" s="81"/>
      <c r="R4" s="81"/>
      <c r="S4" s="81"/>
      <c r="T4" s="80"/>
      <c r="U4" s="77"/>
      <c r="V4" s="80"/>
    </row>
    <row r="5" spans="1:23" ht="21" x14ac:dyDescent="0.4">
      <c r="A5" s="79">
        <v>45398</v>
      </c>
      <c r="B5" s="80" t="s">
        <v>124</v>
      </c>
      <c r="C5" s="80">
        <v>100497</v>
      </c>
      <c r="D5" s="81">
        <v>52.09</v>
      </c>
      <c r="E5" s="81">
        <v>16706.75</v>
      </c>
      <c r="F5" s="81"/>
      <c r="G5" s="81"/>
      <c r="H5" s="81"/>
      <c r="I5" s="81"/>
      <c r="J5" s="81"/>
      <c r="K5" s="81"/>
      <c r="L5" s="81"/>
      <c r="M5" s="80"/>
      <c r="N5" s="80"/>
      <c r="O5" s="81"/>
      <c r="P5" s="82"/>
      <c r="Q5" s="81"/>
      <c r="R5" s="81"/>
      <c r="S5" s="81"/>
      <c r="T5" s="80"/>
      <c r="U5" s="77"/>
      <c r="V5" s="80"/>
    </row>
    <row r="6" spans="1:23" ht="21" x14ac:dyDescent="0.4">
      <c r="A6" s="79">
        <v>45398</v>
      </c>
      <c r="B6" s="80" t="s">
        <v>125</v>
      </c>
      <c r="C6" s="80">
        <v>100506</v>
      </c>
      <c r="D6" s="81">
        <v>57.08</v>
      </c>
      <c r="E6" s="81">
        <v>16649.669999999998</v>
      </c>
      <c r="F6" s="81"/>
      <c r="G6" s="81"/>
      <c r="H6" s="81"/>
      <c r="I6" s="81"/>
      <c r="J6" s="81"/>
      <c r="K6" s="81"/>
      <c r="L6" s="81"/>
      <c r="M6" s="80"/>
      <c r="N6" s="80"/>
      <c r="O6" s="81"/>
      <c r="P6" s="83"/>
      <c r="Q6" s="83"/>
      <c r="R6" s="83"/>
      <c r="S6" s="83"/>
      <c r="T6" s="80"/>
      <c r="U6" s="77"/>
      <c r="V6" s="80"/>
    </row>
    <row r="7" spans="1:23" ht="21" x14ac:dyDescent="0.4">
      <c r="A7" s="79">
        <v>45399</v>
      </c>
      <c r="B7" s="80" t="s">
        <v>103</v>
      </c>
      <c r="C7" s="84"/>
      <c r="D7" s="81">
        <v>699.75</v>
      </c>
      <c r="E7" s="81">
        <v>17349.419999999998</v>
      </c>
      <c r="F7" s="81"/>
      <c r="G7" s="81"/>
      <c r="H7" s="81"/>
      <c r="I7" s="81"/>
      <c r="J7" s="81"/>
      <c r="K7" s="81"/>
      <c r="L7" s="81"/>
      <c r="M7" s="80"/>
      <c r="N7" s="80"/>
      <c r="O7" s="81"/>
      <c r="P7" s="81"/>
      <c r="Q7" s="83"/>
      <c r="R7" s="83"/>
      <c r="S7" s="81"/>
      <c r="T7" s="80"/>
      <c r="U7" s="77"/>
      <c r="V7" s="80"/>
    </row>
    <row r="8" spans="1:23" ht="21" x14ac:dyDescent="0.4">
      <c r="A8" s="79">
        <v>45405</v>
      </c>
      <c r="B8" s="80" t="s">
        <v>104</v>
      </c>
      <c r="C8" s="80"/>
      <c r="D8" s="81">
        <v>853.8</v>
      </c>
      <c r="E8" s="81">
        <v>18203.22</v>
      </c>
      <c r="F8" s="81"/>
      <c r="G8" s="81"/>
      <c r="H8" s="81"/>
      <c r="I8" s="81"/>
      <c r="J8" s="81"/>
      <c r="K8" s="81"/>
      <c r="L8" s="81"/>
      <c r="M8" s="80"/>
      <c r="N8" s="80"/>
      <c r="O8" s="81"/>
      <c r="P8" s="81"/>
      <c r="Q8" s="81"/>
      <c r="R8" s="81"/>
      <c r="S8" s="81"/>
      <c r="T8" s="80"/>
      <c r="U8" s="77"/>
      <c r="V8" s="80"/>
    </row>
    <row r="9" spans="1:23" ht="21" x14ac:dyDescent="0.4">
      <c r="A9" s="79">
        <v>45412</v>
      </c>
      <c r="B9" s="80" t="s">
        <v>105</v>
      </c>
      <c r="C9" s="80"/>
      <c r="D9" s="81">
        <v>7750</v>
      </c>
      <c r="E9" s="81">
        <v>25953.22</v>
      </c>
      <c r="F9" s="81"/>
      <c r="G9" s="81"/>
      <c r="H9" s="81"/>
      <c r="I9" s="81"/>
      <c r="J9" s="81"/>
      <c r="K9" s="81"/>
      <c r="L9" s="81"/>
      <c r="M9" s="80"/>
      <c r="N9" s="80"/>
      <c r="O9" s="81"/>
      <c r="P9" s="81"/>
      <c r="Q9" s="81"/>
      <c r="R9" s="81"/>
      <c r="S9" s="81"/>
      <c r="T9" s="80"/>
      <c r="U9" s="77"/>
      <c r="V9" s="80"/>
    </row>
    <row r="10" spans="1:23" ht="21" x14ac:dyDescent="0.4">
      <c r="A10" s="79">
        <v>45448</v>
      </c>
      <c r="B10" s="80" t="s">
        <v>106</v>
      </c>
      <c r="C10" s="80">
        <v>100510</v>
      </c>
      <c r="D10" s="81">
        <v>494.1</v>
      </c>
      <c r="E10" s="81">
        <v>25459.119999999999</v>
      </c>
      <c r="F10" s="81"/>
      <c r="G10" s="81"/>
      <c r="H10" s="81"/>
      <c r="I10" s="81"/>
      <c r="J10" s="81"/>
      <c r="K10" s="81"/>
      <c r="L10" s="81"/>
      <c r="M10" s="80"/>
      <c r="N10" s="80"/>
      <c r="O10" s="81"/>
      <c r="P10" s="81"/>
      <c r="Q10" s="81"/>
      <c r="R10" s="81"/>
      <c r="S10" s="81"/>
      <c r="T10" s="80"/>
      <c r="U10" s="77"/>
      <c r="V10" s="80"/>
    </row>
    <row r="11" spans="1:23" ht="21" x14ac:dyDescent="0.4">
      <c r="A11" s="79">
        <v>45460</v>
      </c>
      <c r="B11" s="80" t="s">
        <v>107</v>
      </c>
      <c r="C11" s="80">
        <v>100509</v>
      </c>
      <c r="D11" s="81">
        <v>123.4</v>
      </c>
      <c r="E11" s="81">
        <v>25335.72</v>
      </c>
      <c r="F11" s="81"/>
      <c r="G11" s="81"/>
      <c r="H11" s="81"/>
      <c r="I11" s="81"/>
      <c r="J11" s="81"/>
      <c r="K11" s="81"/>
      <c r="L11" s="81"/>
      <c r="M11" s="80"/>
      <c r="N11" s="80"/>
      <c r="O11" s="81"/>
      <c r="P11" s="81"/>
      <c r="Q11" s="81"/>
      <c r="R11" s="81"/>
      <c r="S11" s="81"/>
      <c r="T11" s="80"/>
      <c r="U11" s="77"/>
      <c r="V11" s="80"/>
    </row>
    <row r="12" spans="1:23" ht="21" x14ac:dyDescent="0.4">
      <c r="A12" s="79">
        <v>45463</v>
      </c>
      <c r="B12" s="80" t="s">
        <v>108</v>
      </c>
      <c r="C12" s="80">
        <v>100507</v>
      </c>
      <c r="D12" s="81">
        <v>22.8</v>
      </c>
      <c r="E12" s="81">
        <v>25312.92</v>
      </c>
      <c r="F12" s="81"/>
      <c r="G12" s="81"/>
      <c r="H12" s="81"/>
      <c r="I12" s="81"/>
      <c r="J12" s="81"/>
      <c r="K12" s="81"/>
      <c r="L12" s="81"/>
      <c r="M12" s="80"/>
      <c r="N12" s="80"/>
      <c r="O12" s="81"/>
      <c r="P12" s="81"/>
      <c r="Q12" s="81"/>
      <c r="R12" s="81"/>
      <c r="S12" s="81"/>
      <c r="T12" s="80"/>
      <c r="U12" s="77"/>
      <c r="V12" s="80"/>
    </row>
    <row r="13" spans="1:23" ht="21" x14ac:dyDescent="0.4">
      <c r="A13" s="79">
        <v>45463</v>
      </c>
      <c r="B13" s="80" t="s">
        <v>72</v>
      </c>
      <c r="C13" s="80">
        <v>100508</v>
      </c>
      <c r="D13" s="81">
        <v>163.30000000000001</v>
      </c>
      <c r="E13" s="81">
        <v>25149.63</v>
      </c>
      <c r="F13" s="81"/>
      <c r="G13" s="81"/>
      <c r="H13" s="81"/>
      <c r="I13" s="81"/>
      <c r="J13" s="81"/>
      <c r="K13" s="81"/>
      <c r="L13" s="81"/>
      <c r="M13" s="80"/>
      <c r="N13" s="80"/>
      <c r="O13" s="81"/>
      <c r="P13" s="81"/>
      <c r="Q13" s="81"/>
      <c r="R13" s="81"/>
      <c r="S13" s="81"/>
      <c r="T13" s="80"/>
      <c r="U13" s="77"/>
      <c r="V13" s="80"/>
    </row>
    <row r="14" spans="1:23" ht="21" x14ac:dyDescent="0.4">
      <c r="A14" s="79">
        <v>45476</v>
      </c>
      <c r="B14" s="80" t="s">
        <v>109</v>
      </c>
      <c r="C14" s="80">
        <v>100511</v>
      </c>
      <c r="D14" s="81">
        <v>420</v>
      </c>
      <c r="E14" s="81">
        <v>24729.62</v>
      </c>
      <c r="F14" s="81"/>
      <c r="G14" s="81"/>
      <c r="H14" s="81"/>
      <c r="I14" s="81"/>
      <c r="J14" s="81"/>
      <c r="K14" s="81"/>
      <c r="L14" s="81"/>
      <c r="M14" s="80"/>
      <c r="N14" s="80"/>
      <c r="O14" s="81"/>
      <c r="P14" s="81"/>
      <c r="Q14" s="81"/>
      <c r="R14" s="81"/>
      <c r="S14" s="81"/>
      <c r="T14" s="80"/>
      <c r="U14" s="77"/>
      <c r="V14" s="80"/>
    </row>
    <row r="15" spans="1:23" ht="21" x14ac:dyDescent="0.4">
      <c r="A15" s="79">
        <v>45476</v>
      </c>
      <c r="B15" s="80" t="s">
        <v>110</v>
      </c>
      <c r="C15" s="80">
        <v>100512</v>
      </c>
      <c r="D15" s="81">
        <v>99.98</v>
      </c>
      <c r="E15" s="81">
        <v>24629.64</v>
      </c>
      <c r="F15" s="81"/>
      <c r="G15" s="81"/>
      <c r="H15" s="81"/>
      <c r="I15" s="81"/>
      <c r="J15" s="81"/>
      <c r="K15" s="81"/>
      <c r="L15" s="81"/>
      <c r="M15" s="80"/>
      <c r="N15" s="80"/>
      <c r="O15" s="81"/>
      <c r="P15" s="81"/>
      <c r="Q15" s="81"/>
      <c r="R15" s="81"/>
      <c r="S15" s="81"/>
      <c r="T15" s="80"/>
      <c r="U15" s="77"/>
      <c r="V15" s="80"/>
    </row>
    <row r="16" spans="1:23" ht="21" x14ac:dyDescent="0.4">
      <c r="A16" s="79">
        <v>45527</v>
      </c>
      <c r="B16" s="80" t="s">
        <v>112</v>
      </c>
      <c r="C16" s="80">
        <v>100513</v>
      </c>
      <c r="D16" s="81">
        <v>90</v>
      </c>
      <c r="E16" s="81">
        <v>24539.64</v>
      </c>
      <c r="F16" s="81"/>
      <c r="G16" s="81"/>
      <c r="H16" s="81"/>
      <c r="I16" s="81"/>
      <c r="J16" s="81"/>
      <c r="K16" s="81"/>
      <c r="L16" s="81"/>
      <c r="M16" s="80"/>
      <c r="N16" s="80"/>
      <c r="O16" s="81"/>
      <c r="P16" s="81"/>
      <c r="Q16" s="81"/>
      <c r="R16" s="81"/>
      <c r="S16" s="81"/>
      <c r="T16" s="80"/>
      <c r="U16" s="77"/>
      <c r="V16" s="80"/>
    </row>
    <row r="17" spans="1:22" ht="21" x14ac:dyDescent="0.4">
      <c r="A17" s="79">
        <v>45552</v>
      </c>
      <c r="B17" s="80" t="s">
        <v>113</v>
      </c>
      <c r="C17" s="80">
        <v>100516</v>
      </c>
      <c r="D17" s="81">
        <v>493.9</v>
      </c>
      <c r="E17" s="81">
        <v>24045.74</v>
      </c>
      <c r="F17" s="81"/>
      <c r="G17" s="81"/>
      <c r="H17" s="81"/>
      <c r="I17" s="81"/>
      <c r="J17" s="81"/>
      <c r="K17" s="81"/>
      <c r="L17" s="81"/>
      <c r="M17" s="80"/>
      <c r="N17" s="80"/>
      <c r="O17" s="81"/>
      <c r="P17" s="81"/>
      <c r="Q17" s="81"/>
      <c r="R17" s="81"/>
      <c r="S17" s="81"/>
      <c r="T17" s="80"/>
      <c r="U17" s="77"/>
      <c r="V17" s="80"/>
    </row>
    <row r="18" spans="1:22" ht="21" x14ac:dyDescent="0.4">
      <c r="A18" s="79">
        <v>45567</v>
      </c>
      <c r="B18" s="80" t="s">
        <v>114</v>
      </c>
      <c r="C18" s="80">
        <v>100517</v>
      </c>
      <c r="D18" s="81">
        <v>2124.4499999999998</v>
      </c>
      <c r="E18" s="81">
        <v>21921.29</v>
      </c>
      <c r="F18" s="81"/>
      <c r="G18" s="81"/>
      <c r="H18" s="81"/>
      <c r="I18" s="81"/>
      <c r="J18" s="81"/>
      <c r="K18" s="81"/>
      <c r="L18" s="81"/>
      <c r="M18" s="80"/>
      <c r="N18" s="80"/>
      <c r="O18" s="81"/>
      <c r="P18" s="81"/>
      <c r="Q18" s="81"/>
      <c r="R18" s="81"/>
      <c r="S18" s="81"/>
      <c r="T18" s="80"/>
      <c r="U18" s="77"/>
      <c r="V18" s="80"/>
    </row>
    <row r="19" spans="1:22" ht="21" x14ac:dyDescent="0.4">
      <c r="A19" s="79">
        <v>45573</v>
      </c>
      <c r="B19" s="80" t="s">
        <v>115</v>
      </c>
      <c r="C19" s="80">
        <v>100514</v>
      </c>
      <c r="D19" s="81">
        <v>57.08</v>
      </c>
      <c r="E19" s="81">
        <v>21864.21</v>
      </c>
      <c r="F19" s="81"/>
      <c r="G19" s="81"/>
      <c r="H19" s="81"/>
      <c r="I19" s="81"/>
      <c r="J19" s="81"/>
      <c r="K19" s="81"/>
      <c r="L19" s="81"/>
      <c r="M19" s="80"/>
      <c r="N19" s="80"/>
      <c r="O19" s="81"/>
      <c r="P19" s="81"/>
      <c r="Q19" s="81"/>
      <c r="R19" s="81"/>
      <c r="S19" s="81"/>
      <c r="T19" s="80"/>
      <c r="U19" s="77"/>
      <c r="V19" s="80"/>
    </row>
    <row r="20" spans="1:22" ht="21" x14ac:dyDescent="0.4">
      <c r="A20" s="79">
        <v>45574</v>
      </c>
      <c r="B20" s="80" t="s">
        <v>116</v>
      </c>
      <c r="C20" s="80">
        <v>100519</v>
      </c>
      <c r="D20" s="81">
        <v>7980.33</v>
      </c>
      <c r="E20" s="81">
        <v>13883.88</v>
      </c>
      <c r="F20" s="81"/>
      <c r="G20" s="81"/>
      <c r="H20" s="81"/>
      <c r="I20" s="81"/>
      <c r="J20" s="81"/>
      <c r="K20" s="81"/>
      <c r="L20" s="81"/>
      <c r="M20" s="80"/>
      <c r="N20" s="80"/>
      <c r="O20" s="81"/>
      <c r="P20" s="81"/>
      <c r="Q20" s="81"/>
      <c r="R20" s="81"/>
      <c r="S20" s="81"/>
      <c r="T20" s="80"/>
      <c r="U20" s="77"/>
      <c r="V20" s="80"/>
    </row>
    <row r="21" spans="1:22" ht="21" x14ac:dyDescent="0.4">
      <c r="A21" s="79">
        <v>45579</v>
      </c>
      <c r="B21" s="80" t="s">
        <v>107</v>
      </c>
      <c r="C21" s="80">
        <v>100515</v>
      </c>
      <c r="D21" s="81">
        <v>123.6</v>
      </c>
      <c r="E21" s="81">
        <v>13760.28</v>
      </c>
      <c r="F21" s="81"/>
      <c r="G21" s="81"/>
      <c r="H21" s="81"/>
      <c r="I21" s="81"/>
      <c r="J21" s="81"/>
      <c r="K21" s="81"/>
      <c r="L21" s="81"/>
      <c r="M21" s="80"/>
      <c r="N21" s="80"/>
      <c r="O21" s="81"/>
      <c r="P21" s="81"/>
      <c r="Q21" s="81"/>
      <c r="R21" s="81"/>
      <c r="S21" s="81"/>
      <c r="T21" s="80"/>
      <c r="U21" s="77"/>
      <c r="V21" s="80"/>
    </row>
    <row r="22" spans="1:22" ht="21" x14ac:dyDescent="0.4">
      <c r="A22" s="79">
        <v>45587</v>
      </c>
      <c r="B22" s="80" t="s">
        <v>117</v>
      </c>
      <c r="C22" s="80">
        <v>100518</v>
      </c>
      <c r="D22" s="81">
        <v>103.2</v>
      </c>
      <c r="E22" s="81">
        <v>13657.08</v>
      </c>
      <c r="F22" s="81"/>
      <c r="G22" s="81"/>
      <c r="H22" s="81"/>
      <c r="I22" s="81"/>
      <c r="J22" s="81"/>
      <c r="K22" s="81"/>
      <c r="L22" s="81"/>
      <c r="M22" s="80"/>
      <c r="N22" s="80"/>
      <c r="O22" s="81"/>
      <c r="P22" s="81"/>
      <c r="Q22" s="81"/>
      <c r="R22" s="81"/>
      <c r="S22" s="81"/>
      <c r="T22" s="80"/>
      <c r="U22" s="77"/>
      <c r="V22" s="80"/>
    </row>
    <row r="23" spans="1:22" ht="21" x14ac:dyDescent="0.4">
      <c r="A23" s="79">
        <v>45600</v>
      </c>
      <c r="B23" s="80" t="s">
        <v>118</v>
      </c>
      <c r="C23" s="80"/>
      <c r="D23" s="81">
        <v>5583</v>
      </c>
      <c r="E23" s="81">
        <v>19240.080000000002</v>
      </c>
      <c r="F23" s="81"/>
      <c r="G23" s="81"/>
      <c r="H23" s="81"/>
      <c r="I23" s="81"/>
      <c r="J23" s="81"/>
      <c r="K23" s="81"/>
      <c r="L23" s="81"/>
      <c r="M23" s="80"/>
      <c r="N23" s="80"/>
      <c r="O23" s="81"/>
      <c r="P23" s="81"/>
      <c r="Q23" s="81"/>
      <c r="R23" s="81"/>
      <c r="S23" s="81"/>
      <c r="T23" s="80"/>
      <c r="U23" s="77"/>
      <c r="V23" s="80"/>
    </row>
    <row r="24" spans="1:22" ht="21" x14ac:dyDescent="0.4">
      <c r="A24" s="79">
        <v>45603</v>
      </c>
      <c r="B24" s="80" t="s">
        <v>109</v>
      </c>
      <c r="C24" s="80">
        <v>100521</v>
      </c>
      <c r="D24" s="81">
        <v>160</v>
      </c>
      <c r="E24" s="81">
        <v>19080.080000000002</v>
      </c>
      <c r="F24" s="81"/>
      <c r="G24" s="81"/>
      <c r="H24" s="81"/>
      <c r="I24" s="81"/>
      <c r="J24" s="81"/>
      <c r="K24" s="81"/>
      <c r="L24" s="81"/>
      <c r="M24" s="80"/>
      <c r="N24" s="80"/>
      <c r="O24" s="81"/>
      <c r="P24" s="81"/>
      <c r="Q24" s="81"/>
      <c r="R24" s="81"/>
      <c r="S24" s="81"/>
      <c r="T24" s="80"/>
      <c r="U24" s="77"/>
      <c r="V24" s="80"/>
    </row>
    <row r="25" spans="1:22" ht="21" x14ac:dyDescent="0.4">
      <c r="A25" s="79">
        <v>45603</v>
      </c>
      <c r="B25" s="80" t="s">
        <v>119</v>
      </c>
      <c r="C25" s="80">
        <v>100522</v>
      </c>
      <c r="D25" s="81">
        <v>100</v>
      </c>
      <c r="E25" s="81">
        <v>18980.080000000002</v>
      </c>
      <c r="F25" s="81"/>
      <c r="G25" s="81"/>
      <c r="H25" s="81"/>
      <c r="I25" s="81"/>
      <c r="J25" s="81"/>
      <c r="K25" s="81"/>
      <c r="L25" s="81"/>
      <c r="M25" s="80"/>
      <c r="N25" s="80"/>
      <c r="O25" s="81"/>
      <c r="P25" s="81"/>
      <c r="Q25" s="81"/>
      <c r="R25" s="81"/>
      <c r="S25" s="81"/>
      <c r="T25" s="80"/>
      <c r="U25" s="77"/>
      <c r="V25" s="80"/>
    </row>
    <row r="26" spans="1:22" ht="21" x14ac:dyDescent="0.4">
      <c r="A26" s="79">
        <v>45621</v>
      </c>
      <c r="B26" s="80" t="s">
        <v>108</v>
      </c>
      <c r="C26" s="80">
        <v>100523</v>
      </c>
      <c r="D26" s="81">
        <v>22.8</v>
      </c>
      <c r="E26" s="81">
        <v>18957.28</v>
      </c>
      <c r="F26" s="81"/>
      <c r="G26" s="81"/>
      <c r="H26" s="81"/>
      <c r="I26" s="81"/>
      <c r="J26" s="81"/>
      <c r="K26" s="81"/>
      <c r="L26" s="81"/>
      <c r="M26" s="80"/>
      <c r="N26" s="80"/>
      <c r="O26" s="81"/>
      <c r="P26" s="81"/>
      <c r="Q26" s="81"/>
      <c r="R26" s="81"/>
      <c r="S26" s="81"/>
      <c r="T26" s="80"/>
      <c r="U26" s="77"/>
      <c r="V26" s="80"/>
    </row>
    <row r="27" spans="1:22" ht="21" x14ac:dyDescent="0.4">
      <c r="A27" s="79">
        <v>45631</v>
      </c>
      <c r="B27" s="80" t="s">
        <v>120</v>
      </c>
      <c r="C27" s="80">
        <v>100527</v>
      </c>
      <c r="D27" s="81">
        <v>494.1</v>
      </c>
      <c r="E27" s="81">
        <v>18463.18</v>
      </c>
      <c r="F27" s="81"/>
      <c r="G27" s="81"/>
      <c r="H27" s="81"/>
      <c r="I27" s="81"/>
      <c r="J27" s="81"/>
      <c r="K27" s="81"/>
      <c r="L27" s="81"/>
      <c r="M27" s="80"/>
      <c r="N27" s="80"/>
      <c r="O27" s="81"/>
      <c r="P27" s="81"/>
      <c r="Q27" s="81"/>
      <c r="R27" s="81"/>
      <c r="S27" s="81"/>
      <c r="T27" s="80"/>
      <c r="U27" s="77"/>
      <c r="V27" s="80"/>
    </row>
    <row r="28" spans="1:22" ht="21" x14ac:dyDescent="0.4">
      <c r="A28" s="79">
        <v>45645</v>
      </c>
      <c r="B28" s="80" t="s">
        <v>121</v>
      </c>
      <c r="C28" s="80">
        <v>100524</v>
      </c>
      <c r="D28" s="81">
        <v>8607.26</v>
      </c>
      <c r="E28" s="81">
        <v>9855.92</v>
      </c>
      <c r="F28" s="81"/>
      <c r="G28" s="81"/>
      <c r="H28" s="81"/>
      <c r="I28" s="81"/>
      <c r="J28" s="81"/>
      <c r="K28" s="81"/>
      <c r="L28" s="81"/>
      <c r="M28" s="80"/>
      <c r="N28" s="80"/>
      <c r="O28" s="81"/>
      <c r="P28" s="81"/>
      <c r="Q28" s="81"/>
      <c r="R28" s="81"/>
      <c r="S28" s="81"/>
      <c r="T28" s="80"/>
      <c r="U28" s="77"/>
      <c r="V28" s="80"/>
    </row>
    <row r="29" spans="1:22" ht="21" x14ac:dyDescent="0.4">
      <c r="A29" s="79">
        <v>45645</v>
      </c>
      <c r="B29" s="80" t="s">
        <v>122</v>
      </c>
      <c r="C29" s="80">
        <v>100525</v>
      </c>
      <c r="D29" s="81">
        <v>2111.2600000000002</v>
      </c>
      <c r="E29" s="81">
        <v>7744.66</v>
      </c>
      <c r="F29" s="81"/>
      <c r="G29" s="81"/>
      <c r="H29" s="81"/>
      <c r="I29" s="81"/>
      <c r="J29" s="81"/>
      <c r="K29" s="81"/>
      <c r="L29" s="81"/>
      <c r="M29" s="80"/>
      <c r="N29" s="80"/>
      <c r="O29" s="81"/>
      <c r="P29" s="81"/>
      <c r="Q29" s="81"/>
      <c r="R29" s="81"/>
      <c r="S29" s="81"/>
      <c r="T29" s="80"/>
      <c r="U29" s="77"/>
      <c r="V29" s="80"/>
    </row>
    <row r="30" spans="1:22" ht="21" x14ac:dyDescent="0.4">
      <c r="A30" s="79">
        <v>45680</v>
      </c>
      <c r="B30" s="80" t="s">
        <v>107</v>
      </c>
      <c r="C30" s="80">
        <v>100526</v>
      </c>
      <c r="D30" s="81">
        <v>123.4</v>
      </c>
      <c r="E30" s="81">
        <v>7621.26</v>
      </c>
      <c r="F30" s="81"/>
      <c r="G30" s="81"/>
      <c r="H30" s="81"/>
      <c r="I30" s="81"/>
      <c r="J30" s="81"/>
      <c r="K30" s="81"/>
      <c r="L30" s="81"/>
      <c r="M30" s="80"/>
      <c r="N30" s="80"/>
      <c r="O30" s="81"/>
      <c r="P30" s="81"/>
      <c r="Q30" s="81"/>
      <c r="R30" s="81"/>
      <c r="S30" s="81"/>
      <c r="T30" s="80"/>
      <c r="U30" s="77"/>
      <c r="V30" s="80"/>
    </row>
    <row r="31" spans="1:22" ht="21" x14ac:dyDescent="0.4">
      <c r="A31" s="79">
        <v>45698</v>
      </c>
      <c r="B31" s="80" t="s">
        <v>126</v>
      </c>
      <c r="C31" s="80"/>
      <c r="D31" s="81">
        <v>670</v>
      </c>
      <c r="E31" s="81">
        <v>8291.26</v>
      </c>
      <c r="F31" s="81"/>
      <c r="G31" s="81"/>
      <c r="H31" s="81"/>
      <c r="I31" s="81"/>
      <c r="J31" s="81"/>
      <c r="K31" s="81"/>
      <c r="L31" s="81"/>
      <c r="M31" s="80"/>
      <c r="N31" s="80"/>
      <c r="O31" s="81"/>
      <c r="P31" s="81"/>
      <c r="Q31" s="81"/>
      <c r="R31" s="81"/>
      <c r="S31" s="81"/>
      <c r="T31" s="80"/>
      <c r="U31" s="77"/>
      <c r="V31" s="80"/>
    </row>
    <row r="32" spans="1:22" ht="21" x14ac:dyDescent="0.4">
      <c r="A32" s="79">
        <v>45722</v>
      </c>
      <c r="B32" s="80" t="s">
        <v>127</v>
      </c>
      <c r="C32" s="80">
        <v>100529</v>
      </c>
      <c r="D32" s="81">
        <v>17.09</v>
      </c>
      <c r="E32" s="81">
        <v>8274.17</v>
      </c>
      <c r="F32" s="81"/>
      <c r="G32" s="81"/>
      <c r="H32" s="81"/>
      <c r="I32" s="81"/>
      <c r="J32" s="81"/>
      <c r="K32" s="81"/>
      <c r="L32" s="81"/>
      <c r="M32" s="80"/>
      <c r="N32" s="80"/>
      <c r="O32" s="81"/>
      <c r="P32" s="81"/>
      <c r="Q32" s="81"/>
      <c r="R32" s="81"/>
      <c r="S32" s="81"/>
      <c r="T32" s="80"/>
      <c r="U32" s="77"/>
      <c r="V32" s="80"/>
    </row>
    <row r="33" spans="1:22" ht="21" x14ac:dyDescent="0.4">
      <c r="A33" s="79">
        <v>45730</v>
      </c>
      <c r="B33" s="80" t="s">
        <v>128</v>
      </c>
      <c r="C33" s="80">
        <v>100528</v>
      </c>
      <c r="D33" s="81">
        <v>19.3</v>
      </c>
      <c r="E33" s="81">
        <v>8254.8700000000008</v>
      </c>
      <c r="F33" s="81"/>
      <c r="G33" s="81"/>
      <c r="H33" s="81"/>
      <c r="I33" s="81"/>
      <c r="J33" s="81"/>
      <c r="K33" s="81"/>
      <c r="L33" s="81"/>
      <c r="M33" s="80"/>
      <c r="N33" s="80"/>
      <c r="O33" s="81"/>
      <c r="P33" s="81"/>
      <c r="Q33" s="81"/>
      <c r="R33" s="81"/>
      <c r="S33" s="81"/>
      <c r="T33" s="80"/>
      <c r="U33" s="77"/>
      <c r="V33" s="80"/>
    </row>
    <row r="34" spans="1:22" ht="21" x14ac:dyDescent="0.4">
      <c r="A34" s="79">
        <v>45730</v>
      </c>
      <c r="B34" s="80" t="s">
        <v>129</v>
      </c>
      <c r="C34" s="80">
        <v>100531</v>
      </c>
      <c r="D34" s="81">
        <v>493.9</v>
      </c>
      <c r="E34" s="81">
        <v>7760.97</v>
      </c>
      <c r="F34" s="81"/>
      <c r="G34" s="81"/>
      <c r="H34" s="81"/>
      <c r="I34" s="81"/>
      <c r="J34" s="81"/>
      <c r="K34" s="81"/>
      <c r="L34" s="81"/>
      <c r="M34" s="80"/>
      <c r="N34" s="80"/>
      <c r="O34" s="81"/>
      <c r="P34" s="83"/>
      <c r="Q34" s="83"/>
      <c r="R34" s="83"/>
      <c r="S34" s="83"/>
      <c r="T34" s="80"/>
      <c r="U34" s="77"/>
      <c r="V34" s="80"/>
    </row>
    <row r="35" spans="1:22" ht="21" x14ac:dyDescent="0.4">
      <c r="A35" s="79">
        <v>45733</v>
      </c>
      <c r="B35" s="80" t="s">
        <v>130</v>
      </c>
      <c r="C35" s="80">
        <v>100530</v>
      </c>
      <c r="D35" s="81">
        <v>123.6</v>
      </c>
      <c r="E35" s="81">
        <v>7637.37</v>
      </c>
      <c r="F35" s="81"/>
      <c r="G35" s="81"/>
      <c r="H35" s="81"/>
      <c r="I35" s="81"/>
      <c r="J35" s="81"/>
      <c r="K35" s="81"/>
      <c r="L35" s="81"/>
      <c r="M35" s="80"/>
      <c r="N35" s="80"/>
      <c r="O35" s="81"/>
      <c r="P35" s="81"/>
      <c r="Q35" s="81"/>
      <c r="R35" s="81"/>
      <c r="S35" s="81"/>
      <c r="T35" s="80"/>
      <c r="U35" s="77"/>
      <c r="V35" s="80"/>
    </row>
    <row r="36" spans="1:22" ht="21" x14ac:dyDescent="0.4">
      <c r="A36" s="79"/>
      <c r="B36" s="80"/>
      <c r="C36" s="80"/>
      <c r="D36" s="81"/>
      <c r="E36" s="81"/>
      <c r="F36" s="81"/>
      <c r="G36" s="81"/>
      <c r="H36" s="81"/>
      <c r="I36" s="81"/>
      <c r="J36" s="81"/>
      <c r="K36" s="81"/>
      <c r="L36" s="80"/>
      <c r="M36" s="80"/>
      <c r="N36" s="80"/>
      <c r="O36" s="80"/>
      <c r="P36" s="85"/>
      <c r="Q36" s="80"/>
      <c r="R36" s="80"/>
      <c r="S36" s="80"/>
      <c r="T36" s="80"/>
      <c r="U36" s="77"/>
      <c r="V36" s="80"/>
    </row>
    <row r="37" spans="1:22" ht="21" x14ac:dyDescent="0.4">
      <c r="A37" s="79"/>
      <c r="B37" s="80"/>
      <c r="C37" s="80"/>
      <c r="D37" s="81"/>
      <c r="E37" s="81"/>
      <c r="F37" s="81"/>
      <c r="G37" s="81"/>
      <c r="H37" s="81"/>
      <c r="I37" s="81"/>
      <c r="J37" s="81"/>
      <c r="K37" s="81"/>
      <c r="L37" s="80"/>
      <c r="M37" s="80"/>
      <c r="N37" s="80"/>
      <c r="O37" s="80"/>
      <c r="P37" s="85"/>
      <c r="Q37" s="80"/>
      <c r="R37" s="80"/>
      <c r="S37" s="80"/>
      <c r="T37" s="80"/>
      <c r="U37" s="77"/>
      <c r="V37" s="80"/>
    </row>
    <row r="38" spans="1:22" ht="21" x14ac:dyDescent="0.4">
      <c r="A38" s="79"/>
      <c r="B38" s="80"/>
      <c r="C38" s="80"/>
      <c r="D38" s="81"/>
      <c r="E38" s="81"/>
      <c r="F38" s="81"/>
      <c r="G38" s="81"/>
      <c r="H38" s="81"/>
      <c r="I38" s="81"/>
      <c r="J38" s="81"/>
      <c r="K38" s="81"/>
      <c r="L38" s="80"/>
      <c r="M38" s="80"/>
      <c r="N38" s="80"/>
      <c r="O38" s="80"/>
      <c r="P38" s="85"/>
      <c r="Q38" s="80"/>
      <c r="R38" s="80"/>
      <c r="S38" s="80"/>
      <c r="T38" s="80"/>
      <c r="U38" s="77"/>
      <c r="V38" s="80"/>
    </row>
    <row r="39" spans="1:22" ht="21" x14ac:dyDescent="0.4">
      <c r="A39" s="79"/>
      <c r="B39" s="80"/>
      <c r="C39" s="80"/>
      <c r="D39" s="81"/>
      <c r="E39" s="81"/>
      <c r="F39" s="81"/>
      <c r="G39" s="81"/>
      <c r="H39" s="81"/>
      <c r="I39" s="81"/>
      <c r="J39" s="81"/>
      <c r="K39" s="81"/>
      <c r="L39" s="80"/>
      <c r="M39" s="80"/>
      <c r="N39" s="80"/>
      <c r="O39" s="80"/>
      <c r="P39" s="85"/>
      <c r="Q39" s="80"/>
      <c r="R39" s="80"/>
      <c r="S39" s="80"/>
      <c r="T39" s="80"/>
      <c r="U39" s="77"/>
      <c r="V39" s="80"/>
    </row>
    <row r="40" spans="1:22" ht="21" x14ac:dyDescent="0.4">
      <c r="A40" s="79"/>
      <c r="B40" s="80"/>
      <c r="C40" s="80"/>
      <c r="D40" s="81"/>
      <c r="E40" s="81"/>
      <c r="F40" s="81"/>
      <c r="G40" s="81"/>
      <c r="H40" s="81"/>
      <c r="I40" s="81"/>
      <c r="J40" s="81"/>
      <c r="K40" s="81"/>
      <c r="L40" s="80"/>
      <c r="M40" s="80"/>
      <c r="N40" s="80"/>
      <c r="O40" s="80"/>
      <c r="P40" s="85"/>
      <c r="Q40" s="80"/>
      <c r="R40" s="80"/>
      <c r="S40" s="80"/>
      <c r="T40" s="80"/>
      <c r="U40" s="77"/>
      <c r="V40" s="80"/>
    </row>
    <row r="41" spans="1:22" ht="21" x14ac:dyDescent="0.4">
      <c r="A41" s="79"/>
      <c r="B41" s="80"/>
      <c r="C41" s="80"/>
      <c r="D41" s="81"/>
      <c r="E41" s="81"/>
      <c r="F41" s="81"/>
      <c r="G41" s="81"/>
      <c r="H41" s="81"/>
      <c r="I41" s="81"/>
      <c r="J41" s="81"/>
      <c r="K41" s="81"/>
      <c r="L41" s="80"/>
      <c r="M41" s="80"/>
      <c r="N41" s="80"/>
      <c r="O41" s="80"/>
      <c r="P41" s="85"/>
      <c r="Q41" s="80"/>
      <c r="R41" s="80"/>
      <c r="S41" s="80"/>
      <c r="T41" s="80"/>
      <c r="U41" s="77"/>
      <c r="V41" s="80"/>
    </row>
    <row r="42" spans="1:22" ht="21" x14ac:dyDescent="0.4">
      <c r="A42" s="79"/>
      <c r="B42" s="80"/>
      <c r="C42" s="80"/>
      <c r="D42" s="81"/>
      <c r="E42" s="81"/>
      <c r="F42" s="81"/>
      <c r="G42" s="80"/>
      <c r="H42" s="80"/>
      <c r="I42" s="80"/>
      <c r="J42" s="80"/>
      <c r="K42" s="80"/>
      <c r="L42" s="81"/>
      <c r="M42" s="80"/>
      <c r="N42" s="80"/>
      <c r="O42" s="80"/>
      <c r="P42" s="85"/>
      <c r="Q42" s="80"/>
      <c r="R42" s="80"/>
      <c r="S42" s="80"/>
      <c r="T42" s="80"/>
      <c r="U42" s="77"/>
      <c r="V42" s="80"/>
    </row>
    <row r="43" spans="1:22" ht="21" x14ac:dyDescent="0.4">
      <c r="A43" s="79"/>
      <c r="B43" s="80"/>
      <c r="C43" s="80"/>
      <c r="D43" s="81"/>
      <c r="E43" s="81"/>
      <c r="F43" s="81"/>
      <c r="G43" s="80"/>
      <c r="H43" s="80"/>
      <c r="I43" s="80"/>
      <c r="J43" s="80"/>
      <c r="K43" s="80"/>
      <c r="L43" s="80"/>
      <c r="M43" s="81"/>
      <c r="N43" s="81"/>
      <c r="O43" s="80"/>
      <c r="P43" s="85"/>
      <c r="Q43" s="80"/>
      <c r="R43" s="80"/>
      <c r="S43" s="80"/>
      <c r="T43" s="80"/>
      <c r="U43" s="77"/>
      <c r="V43" s="80"/>
    </row>
    <row r="44" spans="1:22" ht="21" x14ac:dyDescent="0.4">
      <c r="A44" s="79"/>
      <c r="B44" s="80"/>
      <c r="C44" s="80"/>
      <c r="D44" s="81"/>
      <c r="E44" s="81"/>
      <c r="F44" s="81"/>
      <c r="G44" s="80"/>
      <c r="H44" s="80"/>
      <c r="I44" s="80"/>
      <c r="J44" s="80"/>
      <c r="K44" s="81"/>
      <c r="L44" s="80"/>
      <c r="M44" s="80"/>
      <c r="N44" s="80"/>
      <c r="O44" s="80"/>
      <c r="P44" s="85"/>
      <c r="Q44" s="80"/>
      <c r="R44" s="80"/>
      <c r="S44" s="80"/>
      <c r="T44" s="80"/>
      <c r="U44" s="77"/>
      <c r="V44" s="80"/>
    </row>
    <row r="45" spans="1:22" ht="21" x14ac:dyDescent="0.4">
      <c r="A45" s="79"/>
      <c r="B45" s="80"/>
      <c r="C45" s="80"/>
      <c r="D45" s="81"/>
      <c r="E45" s="81"/>
      <c r="F45" s="81"/>
      <c r="G45" s="80"/>
      <c r="H45" s="81"/>
      <c r="I45" s="80"/>
      <c r="J45" s="80"/>
      <c r="K45" s="80"/>
      <c r="L45" s="80"/>
      <c r="M45" s="80"/>
      <c r="N45" s="80"/>
      <c r="O45" s="80"/>
      <c r="P45" s="85"/>
      <c r="Q45" s="80"/>
      <c r="R45" s="80"/>
      <c r="S45" s="80"/>
      <c r="T45" s="80"/>
      <c r="U45" s="77"/>
      <c r="V45" s="80"/>
    </row>
    <row r="46" spans="1:22" ht="21" x14ac:dyDescent="0.4">
      <c r="A46" s="79"/>
      <c r="B46" s="80"/>
      <c r="C46" s="80"/>
      <c r="D46" s="81"/>
      <c r="E46" s="81"/>
      <c r="F46" s="81"/>
      <c r="G46" s="80"/>
      <c r="H46" s="81"/>
      <c r="I46" s="80"/>
      <c r="J46" s="80"/>
      <c r="K46" s="80"/>
      <c r="L46" s="81"/>
      <c r="M46" s="80"/>
      <c r="N46" s="80"/>
      <c r="O46" s="80"/>
      <c r="P46" s="85"/>
      <c r="Q46" s="80"/>
      <c r="R46" s="80"/>
      <c r="S46" s="80"/>
      <c r="T46" s="80"/>
      <c r="U46" s="77"/>
      <c r="V46" s="80"/>
    </row>
    <row r="47" spans="1:22" ht="21" x14ac:dyDescent="0.4">
      <c r="A47" s="79"/>
      <c r="B47" s="80"/>
      <c r="C47" s="80"/>
      <c r="D47" s="81"/>
      <c r="E47" s="81"/>
      <c r="F47" s="81"/>
      <c r="G47" s="80"/>
      <c r="H47" s="81"/>
      <c r="I47" s="80"/>
      <c r="J47" s="80"/>
      <c r="K47" s="80"/>
      <c r="L47" s="80"/>
      <c r="M47" s="80"/>
      <c r="N47" s="80"/>
      <c r="O47" s="80"/>
      <c r="P47" s="86"/>
      <c r="Q47" s="80"/>
      <c r="R47" s="80"/>
      <c r="S47" s="83"/>
      <c r="T47" s="80"/>
      <c r="U47" s="77"/>
      <c r="V47" s="80"/>
    </row>
    <row r="48" spans="1:22" ht="21" x14ac:dyDescent="0.4">
      <c r="A48" s="79"/>
      <c r="B48" s="80"/>
      <c r="C48" s="80"/>
      <c r="D48" s="81"/>
      <c r="E48" s="81"/>
      <c r="F48" s="81"/>
      <c r="G48" s="80"/>
      <c r="H48" s="81"/>
      <c r="I48" s="80"/>
      <c r="J48" s="80"/>
      <c r="K48" s="80"/>
      <c r="L48" s="80"/>
      <c r="M48" s="80"/>
      <c r="N48" s="80"/>
      <c r="O48" s="80"/>
      <c r="P48" s="86"/>
      <c r="Q48" s="80"/>
      <c r="R48" s="80"/>
      <c r="S48" s="83"/>
      <c r="T48" s="80"/>
      <c r="U48" s="77"/>
      <c r="V48" s="80"/>
    </row>
    <row r="49" spans="1:22" ht="21" x14ac:dyDescent="0.4">
      <c r="A49" s="79"/>
      <c r="B49" s="80"/>
      <c r="C49" s="80"/>
      <c r="D49" s="81"/>
      <c r="E49" s="81"/>
      <c r="F49" s="81"/>
      <c r="G49" s="80"/>
      <c r="H49" s="81"/>
      <c r="I49" s="80"/>
      <c r="J49" s="80"/>
      <c r="K49" s="80"/>
      <c r="L49" s="80"/>
      <c r="M49" s="80"/>
      <c r="N49" s="80"/>
      <c r="O49" s="80"/>
      <c r="P49" s="86"/>
      <c r="Q49" s="80"/>
      <c r="R49" s="80"/>
      <c r="S49" s="83"/>
      <c r="T49" s="80"/>
      <c r="U49" s="77"/>
      <c r="V49" s="80"/>
    </row>
    <row r="50" spans="1:22" ht="21" x14ac:dyDescent="0.4">
      <c r="A50" s="79"/>
      <c r="B50" s="80"/>
      <c r="C50" s="80"/>
      <c r="D50" s="81"/>
      <c r="E50" s="81"/>
      <c r="F50" s="81"/>
      <c r="G50" s="80"/>
      <c r="H50" s="81"/>
      <c r="I50" s="80"/>
      <c r="J50" s="80"/>
      <c r="K50" s="80"/>
      <c r="L50" s="80"/>
      <c r="M50" s="80"/>
      <c r="N50" s="80"/>
      <c r="O50" s="80"/>
      <c r="P50" s="86"/>
      <c r="Q50" s="80"/>
      <c r="R50" s="80"/>
      <c r="S50" s="83"/>
      <c r="T50" s="80"/>
      <c r="U50" s="77"/>
      <c r="V50" s="80"/>
    </row>
    <row r="51" spans="1:22" ht="21" x14ac:dyDescent="0.4">
      <c r="A51" s="79"/>
      <c r="B51" s="80"/>
      <c r="C51" s="80"/>
      <c r="D51" s="83"/>
      <c r="E51" s="81"/>
      <c r="F51" s="81"/>
      <c r="G51" s="80"/>
      <c r="H51" s="81"/>
      <c r="I51" s="80"/>
      <c r="J51" s="80"/>
      <c r="K51" s="80"/>
      <c r="L51" s="80"/>
      <c r="M51" s="80"/>
      <c r="N51" s="80"/>
      <c r="O51" s="80"/>
      <c r="P51" s="86"/>
      <c r="Q51" s="80"/>
      <c r="R51" s="80"/>
      <c r="S51" s="80"/>
      <c r="T51" s="80"/>
      <c r="U51" s="77"/>
      <c r="V51" s="80"/>
    </row>
    <row r="52" spans="1:22" ht="21" x14ac:dyDescent="0.4">
      <c r="A52" s="79"/>
      <c r="B52" s="80"/>
      <c r="C52" s="80"/>
      <c r="D52" s="81"/>
      <c r="E52" s="81"/>
      <c r="F52" s="81"/>
      <c r="G52" s="80"/>
      <c r="H52" s="81"/>
      <c r="I52" s="80"/>
      <c r="J52" s="80"/>
      <c r="K52" s="80"/>
      <c r="L52" s="80"/>
      <c r="M52" s="80"/>
      <c r="N52" s="80"/>
      <c r="O52" s="80"/>
      <c r="P52" s="85"/>
      <c r="Q52" s="80"/>
      <c r="R52" s="80"/>
      <c r="S52" s="80"/>
      <c r="T52" s="80"/>
      <c r="U52" s="77"/>
      <c r="V52" s="80"/>
    </row>
    <row r="53" spans="1:22" ht="21" x14ac:dyDescent="0.4">
      <c r="A53" s="79"/>
      <c r="B53" s="80"/>
      <c r="C53" s="80"/>
      <c r="D53" s="81"/>
      <c r="E53" s="81"/>
      <c r="F53" s="81"/>
      <c r="G53" s="80"/>
      <c r="H53" s="81"/>
      <c r="I53" s="80"/>
      <c r="J53" s="80"/>
      <c r="K53" s="80"/>
      <c r="L53" s="80"/>
      <c r="M53" s="80"/>
      <c r="N53" s="80"/>
      <c r="O53" s="80"/>
      <c r="P53" s="85"/>
      <c r="Q53" s="80"/>
      <c r="R53" s="80"/>
      <c r="S53" s="80"/>
      <c r="T53" s="80"/>
      <c r="U53" s="77"/>
      <c r="V53" s="80"/>
    </row>
    <row r="54" spans="1:22" ht="21" x14ac:dyDescent="0.4">
      <c r="A54" s="79"/>
      <c r="B54" s="80"/>
      <c r="C54" s="80"/>
      <c r="D54" s="81"/>
      <c r="E54" s="81"/>
      <c r="F54" s="81"/>
      <c r="G54" s="80"/>
      <c r="H54" s="81"/>
      <c r="I54" s="80"/>
      <c r="J54" s="80"/>
      <c r="K54" s="80"/>
      <c r="L54" s="80"/>
      <c r="M54" s="80"/>
      <c r="N54" s="80"/>
      <c r="O54" s="80"/>
      <c r="P54" s="85"/>
      <c r="Q54" s="80"/>
      <c r="R54" s="80"/>
      <c r="S54" s="80"/>
      <c r="T54" s="80"/>
      <c r="U54" s="77"/>
      <c r="V54" s="80"/>
    </row>
    <row r="55" spans="1:22" ht="21" x14ac:dyDescent="0.4">
      <c r="A55" s="79"/>
      <c r="B55" s="80"/>
      <c r="C55" s="80"/>
      <c r="D55" s="81"/>
      <c r="E55" s="81"/>
      <c r="F55" s="81"/>
      <c r="G55" s="80"/>
      <c r="H55" s="80"/>
      <c r="I55" s="80"/>
      <c r="J55" s="80"/>
      <c r="K55" s="80"/>
      <c r="L55" s="80"/>
      <c r="M55" s="80"/>
      <c r="N55" s="80"/>
      <c r="O55" s="80"/>
      <c r="P55" s="85"/>
      <c r="Q55" s="80"/>
      <c r="R55" s="80"/>
      <c r="S55" s="80"/>
      <c r="T55" s="80"/>
      <c r="U55" s="77"/>
      <c r="V55" s="80"/>
    </row>
    <row r="56" spans="1:22" ht="21" x14ac:dyDescent="0.4">
      <c r="A56" s="79"/>
      <c r="B56" s="80" t="s">
        <v>37</v>
      </c>
      <c r="C56" s="80"/>
      <c r="D56" s="81">
        <f>SUM(D2:D55)</f>
        <v>40953.17</v>
      </c>
      <c r="E56" s="82">
        <f t="shared" ref="E56:S56" si="0">SUM(E2:E55)</f>
        <v>589240.95000000019</v>
      </c>
      <c r="F56" s="81">
        <f t="shared" si="0"/>
        <v>0</v>
      </c>
      <c r="G56" s="81">
        <f t="shared" si="0"/>
        <v>0</v>
      </c>
      <c r="H56" s="81">
        <f t="shared" si="0"/>
        <v>0</v>
      </c>
      <c r="I56" s="81">
        <f t="shared" si="0"/>
        <v>0</v>
      </c>
      <c r="J56" s="81">
        <f t="shared" si="0"/>
        <v>0</v>
      </c>
      <c r="K56" s="81">
        <f t="shared" si="0"/>
        <v>0</v>
      </c>
      <c r="L56" s="81">
        <f>SUM(L2:L55)</f>
        <v>0</v>
      </c>
      <c r="M56" s="81">
        <f>SUM(M2:M55)</f>
        <v>0</v>
      </c>
      <c r="N56" s="81">
        <f>SUM(N2:N55)</f>
        <v>0</v>
      </c>
      <c r="O56" s="81">
        <f>SUM(O2:O55)</f>
        <v>0</v>
      </c>
      <c r="P56" s="81">
        <f t="shared" si="0"/>
        <v>0</v>
      </c>
      <c r="Q56" s="81">
        <f t="shared" si="0"/>
        <v>0</v>
      </c>
      <c r="R56" s="81">
        <f t="shared" si="0"/>
        <v>0</v>
      </c>
      <c r="S56" s="81">
        <f t="shared" si="0"/>
        <v>0</v>
      </c>
      <c r="T56" s="80"/>
      <c r="U56" s="77"/>
      <c r="V56" s="80"/>
    </row>
    <row r="57" spans="1:22" ht="21" x14ac:dyDescent="0.4">
      <c r="A57" s="79"/>
      <c r="B57" s="80"/>
      <c r="C57" s="80"/>
      <c r="D57" s="81"/>
      <c r="E57" s="81"/>
      <c r="F57" s="81"/>
      <c r="G57" s="80"/>
      <c r="H57" s="80"/>
      <c r="I57" s="80"/>
      <c r="J57" s="80"/>
      <c r="K57" s="80"/>
      <c r="L57" s="80"/>
      <c r="M57" s="80"/>
      <c r="N57" s="80"/>
      <c r="O57" s="80"/>
      <c r="P57" s="85"/>
      <c r="Q57" s="80"/>
      <c r="R57" s="80"/>
      <c r="S57" s="80"/>
      <c r="T57" s="80"/>
      <c r="U57" s="77"/>
      <c r="V57" s="80"/>
    </row>
    <row r="58" spans="1:22" ht="21" x14ac:dyDescent="0.4">
      <c r="A58" s="79" t="s">
        <v>62</v>
      </c>
      <c r="B58" s="80" t="s">
        <v>61</v>
      </c>
      <c r="C58" s="80"/>
      <c r="D58" s="81">
        <f>SUM(E56)+F56+G56+H56+I56+J56+K56+L56+M56</f>
        <v>589240.95000000019</v>
      </c>
      <c r="E58" s="81"/>
      <c r="F58" s="81"/>
      <c r="G58" s="80"/>
      <c r="H58" s="80"/>
      <c r="I58" s="80"/>
      <c r="J58" s="80"/>
      <c r="K58" s="80"/>
      <c r="L58" s="80"/>
      <c r="M58" s="80"/>
      <c r="N58" s="80"/>
      <c r="O58" s="80"/>
      <c r="P58" s="85"/>
      <c r="Q58" s="80"/>
      <c r="R58" s="80"/>
      <c r="S58" s="80"/>
      <c r="T58" s="80"/>
      <c r="U58" s="77"/>
      <c r="V58" s="80"/>
    </row>
    <row r="59" spans="1:22" ht="21" x14ac:dyDescent="0.4">
      <c r="A59" s="79"/>
      <c r="B59" s="80"/>
      <c r="C59" s="80"/>
      <c r="D59" s="81"/>
      <c r="E59" s="81"/>
      <c r="F59" s="81"/>
      <c r="G59" s="80"/>
      <c r="H59" s="80"/>
      <c r="I59" s="80"/>
      <c r="J59" s="80"/>
      <c r="K59" s="80"/>
      <c r="L59" s="80"/>
      <c r="M59" s="80"/>
      <c r="N59" s="80"/>
      <c r="O59" s="80"/>
      <c r="P59" s="85"/>
      <c r="Q59" s="80"/>
      <c r="R59" s="80"/>
      <c r="S59" s="80"/>
      <c r="T59" s="80"/>
      <c r="U59" s="77"/>
      <c r="V59" s="80"/>
    </row>
    <row r="60" spans="1:22" ht="21" x14ac:dyDescent="0.4">
      <c r="A60" s="79"/>
      <c r="B60" s="80"/>
      <c r="C60" s="80"/>
      <c r="D60" s="81"/>
      <c r="E60" s="81"/>
      <c r="F60" s="81"/>
      <c r="G60" s="80"/>
      <c r="H60" s="80"/>
      <c r="I60" s="80"/>
      <c r="J60" s="80"/>
      <c r="K60" s="80"/>
      <c r="L60" s="80"/>
      <c r="M60" s="80"/>
      <c r="N60" s="80"/>
      <c r="O60" s="80"/>
      <c r="P60" s="85"/>
      <c r="Q60" s="80"/>
      <c r="R60" s="80"/>
      <c r="S60" s="80"/>
      <c r="T60" s="80"/>
      <c r="U60" s="77"/>
      <c r="V60" s="80"/>
    </row>
  </sheetData>
  <pageMargins left="0.7" right="0.7" top="0.75" bottom="0.75" header="0.3" footer="0.3"/>
  <pageSetup paperSize="9" scale="41" orientation="landscape" r:id="rId1"/>
  <headerFooter>
    <oddHeader>&amp;CCommunity Account</oddHeader>
    <oddFooter>&amp;C&amp;Z&amp;F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9"/>
  <sheetViews>
    <sheetView zoomScale="40" zoomScaleNormal="40" workbookViewId="0">
      <selection activeCell="B2" sqref="B2"/>
    </sheetView>
  </sheetViews>
  <sheetFormatPr defaultColWidth="12.5546875" defaultRowHeight="14.4" x14ac:dyDescent="0.3"/>
  <cols>
    <col min="1" max="1" width="23" bestFit="1" customWidth="1"/>
    <col min="2" max="2" width="33.109375" bestFit="1" customWidth="1"/>
    <col min="3" max="3" width="16.109375" customWidth="1"/>
    <col min="4" max="4" width="14.44140625" style="7" customWidth="1"/>
    <col min="5" max="5" width="17" style="7" bestFit="1" customWidth="1"/>
    <col min="6" max="6" width="16.88671875" style="7" customWidth="1"/>
    <col min="7" max="7" width="22.6640625" style="8" bestFit="1" customWidth="1"/>
    <col min="8" max="8" width="12.6640625" bestFit="1" customWidth="1"/>
    <col min="9" max="9" width="17" bestFit="1" customWidth="1"/>
    <col min="10" max="10" width="17.6640625" bestFit="1" customWidth="1"/>
    <col min="11" max="12" width="17.5546875" customWidth="1"/>
    <col min="13" max="13" width="10" customWidth="1"/>
    <col min="14" max="14" width="20.109375" bestFit="1" customWidth="1"/>
  </cols>
  <sheetData>
    <row r="1" spans="1:16" s="39" customFormat="1" ht="25.8" x14ac:dyDescent="0.3">
      <c r="A1" s="89" t="s">
        <v>4</v>
      </c>
      <c r="B1" s="90" t="s">
        <v>1</v>
      </c>
      <c r="C1" s="91" t="s">
        <v>31</v>
      </c>
      <c r="D1" s="92" t="s">
        <v>2</v>
      </c>
      <c r="E1" s="92" t="s">
        <v>32</v>
      </c>
      <c r="F1" s="92" t="s">
        <v>35</v>
      </c>
      <c r="G1" s="92" t="s">
        <v>46</v>
      </c>
      <c r="H1" s="92" t="s">
        <v>9</v>
      </c>
      <c r="I1" s="93" t="s">
        <v>43</v>
      </c>
      <c r="J1" s="92" t="s">
        <v>44</v>
      </c>
      <c r="K1" s="92" t="s">
        <v>63</v>
      </c>
      <c r="L1" s="92" t="s">
        <v>59</v>
      </c>
      <c r="M1" s="92" t="s">
        <v>33</v>
      </c>
      <c r="N1" s="94" t="s">
        <v>6</v>
      </c>
      <c r="O1" s="38"/>
      <c r="P1" s="38"/>
    </row>
    <row r="2" spans="1:16" ht="25.8" x14ac:dyDescent="0.5">
      <c r="A2" s="95" t="s">
        <v>79</v>
      </c>
      <c r="B2" s="87" t="s">
        <v>98</v>
      </c>
      <c r="C2" s="87"/>
      <c r="D2" s="96"/>
      <c r="E2" s="96"/>
      <c r="F2" s="96"/>
      <c r="G2" s="96"/>
      <c r="H2" s="96"/>
      <c r="I2" s="96"/>
      <c r="J2" s="96"/>
      <c r="K2" s="96"/>
      <c r="L2" s="96"/>
      <c r="M2" s="96"/>
      <c r="N2" s="96" t="s">
        <v>79</v>
      </c>
    </row>
    <row r="3" spans="1:16" ht="25.8" x14ac:dyDescent="0.5">
      <c r="A3" s="95" t="s">
        <v>79</v>
      </c>
      <c r="B3" s="87" t="s">
        <v>79</v>
      </c>
      <c r="C3" s="87" t="s">
        <v>79</v>
      </c>
      <c r="D3" s="96" t="s">
        <v>79</v>
      </c>
      <c r="E3" s="96"/>
      <c r="F3" s="96" t="s">
        <v>79</v>
      </c>
      <c r="G3" s="96"/>
      <c r="H3" s="96"/>
      <c r="I3" s="96"/>
      <c r="J3" s="96"/>
      <c r="K3" s="96"/>
      <c r="L3" s="96"/>
      <c r="M3" s="96"/>
      <c r="N3" s="96" t="s">
        <v>79</v>
      </c>
    </row>
    <row r="4" spans="1:16" ht="25.8" x14ac:dyDescent="0.5">
      <c r="A4" s="95" t="s">
        <v>79</v>
      </c>
      <c r="B4" s="87" t="s">
        <v>79</v>
      </c>
      <c r="C4" s="87" t="s">
        <v>79</v>
      </c>
      <c r="D4" s="96" t="s">
        <v>79</v>
      </c>
      <c r="E4" s="96"/>
      <c r="F4" s="96" t="s">
        <v>79</v>
      </c>
      <c r="G4" s="96"/>
      <c r="H4" s="96"/>
      <c r="I4" s="96"/>
      <c r="J4" s="96"/>
      <c r="K4" s="96"/>
      <c r="L4" s="96"/>
      <c r="M4" s="96"/>
      <c r="N4" s="96" t="s">
        <v>79</v>
      </c>
    </row>
    <row r="5" spans="1:16" ht="25.8" x14ac:dyDescent="0.5">
      <c r="A5" s="95" t="s">
        <v>79</v>
      </c>
      <c r="B5" s="87" t="s">
        <v>79</v>
      </c>
      <c r="C5" s="87" t="s">
        <v>79</v>
      </c>
      <c r="D5" s="96" t="s">
        <v>79</v>
      </c>
      <c r="E5" s="96"/>
      <c r="F5" s="96" t="s">
        <v>79</v>
      </c>
      <c r="G5" s="96"/>
      <c r="H5" s="96"/>
      <c r="I5" s="96"/>
      <c r="J5" s="96"/>
      <c r="K5" s="96"/>
      <c r="L5" s="96"/>
      <c r="M5" s="96"/>
      <c r="N5" s="96" t="s">
        <v>79</v>
      </c>
    </row>
    <row r="6" spans="1:16" ht="25.8" x14ac:dyDescent="0.5">
      <c r="A6" s="95" t="s">
        <v>79</v>
      </c>
      <c r="B6" s="87" t="s">
        <v>79</v>
      </c>
      <c r="C6" s="87" t="s">
        <v>79</v>
      </c>
      <c r="D6" s="96" t="s">
        <v>79</v>
      </c>
      <c r="E6" s="96"/>
      <c r="F6" s="96"/>
      <c r="G6" s="96" t="s">
        <v>79</v>
      </c>
      <c r="H6" s="96"/>
      <c r="I6" s="96"/>
      <c r="J6" s="96"/>
      <c r="K6" s="96"/>
      <c r="L6" s="96"/>
      <c r="M6" s="96"/>
      <c r="N6" s="96" t="s">
        <v>79</v>
      </c>
    </row>
    <row r="7" spans="1:16" ht="25.8" x14ac:dyDescent="0.5">
      <c r="A7" s="95" t="s">
        <v>79</v>
      </c>
      <c r="B7" s="87" t="s">
        <v>79</v>
      </c>
      <c r="C7" s="87" t="s">
        <v>79</v>
      </c>
      <c r="D7" s="96" t="s">
        <v>79</v>
      </c>
      <c r="E7" s="96"/>
      <c r="F7" s="96" t="s">
        <v>79</v>
      </c>
      <c r="G7" s="96"/>
      <c r="H7" s="96"/>
      <c r="I7" s="96"/>
      <c r="J7" s="96"/>
      <c r="K7" s="96"/>
      <c r="L7" s="96"/>
      <c r="M7" s="96"/>
      <c r="N7" s="96" t="s">
        <v>79</v>
      </c>
    </row>
    <row r="8" spans="1:16" ht="25.8" x14ac:dyDescent="0.5">
      <c r="A8" s="95" t="s">
        <v>79</v>
      </c>
      <c r="B8" s="87" t="s">
        <v>79</v>
      </c>
      <c r="C8" s="87" t="s">
        <v>79</v>
      </c>
      <c r="D8" s="96" t="s">
        <v>79</v>
      </c>
      <c r="E8" s="96"/>
      <c r="F8" s="96" t="s">
        <v>79</v>
      </c>
      <c r="G8" s="96"/>
      <c r="H8" s="96"/>
      <c r="I8" s="96"/>
      <c r="J8" s="96"/>
      <c r="K8" s="96"/>
      <c r="L8" s="96"/>
      <c r="M8" s="96"/>
      <c r="N8" s="96" t="s">
        <v>79</v>
      </c>
    </row>
    <row r="9" spans="1:16" ht="25.8" x14ac:dyDescent="0.5">
      <c r="A9" s="95" t="s">
        <v>79</v>
      </c>
      <c r="B9" s="87" t="s">
        <v>79</v>
      </c>
      <c r="C9" s="87" t="s">
        <v>79</v>
      </c>
      <c r="D9" s="96" t="s">
        <v>79</v>
      </c>
      <c r="E9" s="96"/>
      <c r="F9" s="96" t="s">
        <v>79</v>
      </c>
      <c r="G9" s="96"/>
      <c r="H9" s="96"/>
      <c r="I9" s="96"/>
      <c r="J9" s="96"/>
      <c r="K9" s="96"/>
      <c r="L9" s="96"/>
      <c r="M9" s="96"/>
      <c r="N9" s="96" t="s">
        <v>79</v>
      </c>
    </row>
    <row r="10" spans="1:16" ht="25.8" x14ac:dyDescent="0.5">
      <c r="A10" s="95" t="s">
        <v>79</v>
      </c>
      <c r="B10" s="87" t="s">
        <v>79</v>
      </c>
      <c r="C10" s="87" t="s">
        <v>79</v>
      </c>
      <c r="D10" s="96" t="s">
        <v>79</v>
      </c>
      <c r="E10" s="96"/>
      <c r="F10" s="96" t="s">
        <v>79</v>
      </c>
      <c r="G10" s="96"/>
      <c r="H10" s="96"/>
      <c r="I10" s="96"/>
      <c r="J10" s="96"/>
      <c r="K10" s="96"/>
      <c r="L10" s="96"/>
      <c r="M10" s="96"/>
      <c r="N10" s="96" t="s">
        <v>79</v>
      </c>
    </row>
    <row r="11" spans="1:16" ht="25.8" x14ac:dyDescent="0.5">
      <c r="A11" s="95" t="s">
        <v>79</v>
      </c>
      <c r="B11" s="87" t="s">
        <v>79</v>
      </c>
      <c r="C11" s="87" t="s">
        <v>79</v>
      </c>
      <c r="D11" s="96" t="s">
        <v>79</v>
      </c>
      <c r="E11" s="96"/>
      <c r="F11" s="96" t="s">
        <v>79</v>
      </c>
      <c r="G11" s="96"/>
      <c r="H11" s="96"/>
      <c r="I11" s="96"/>
      <c r="J11" s="96"/>
      <c r="K11" s="96"/>
      <c r="L11" s="96"/>
      <c r="M11" s="96"/>
      <c r="N11" s="96" t="s">
        <v>79</v>
      </c>
    </row>
    <row r="12" spans="1:16" ht="25.8" x14ac:dyDescent="0.5">
      <c r="A12" s="95"/>
      <c r="B12" s="87"/>
      <c r="C12" s="87"/>
      <c r="D12" s="96"/>
      <c r="E12" s="96"/>
      <c r="F12" s="96"/>
      <c r="G12" s="96"/>
      <c r="H12" s="96"/>
      <c r="I12" s="96"/>
      <c r="J12" s="96"/>
      <c r="K12" s="96"/>
      <c r="L12" s="96"/>
      <c r="M12" s="97"/>
      <c r="N12" s="96"/>
    </row>
    <row r="13" spans="1:16" ht="25.8" x14ac:dyDescent="0.5">
      <c r="A13" s="95"/>
      <c r="B13" s="87"/>
      <c r="C13" s="87"/>
      <c r="D13" s="96"/>
      <c r="E13" s="96"/>
      <c r="F13" s="96"/>
      <c r="G13" s="96"/>
      <c r="H13" s="96"/>
      <c r="I13" s="96"/>
      <c r="J13" s="96"/>
      <c r="K13" s="96"/>
      <c r="L13" s="97"/>
      <c r="M13" s="97"/>
      <c r="N13" s="96"/>
    </row>
    <row r="14" spans="1:16" ht="25.8" x14ac:dyDescent="0.5">
      <c r="A14" s="95"/>
      <c r="B14" s="87"/>
      <c r="C14" s="87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</row>
    <row r="15" spans="1:16" ht="25.8" x14ac:dyDescent="0.5">
      <c r="A15" s="95"/>
      <c r="B15" s="87"/>
      <c r="C15" s="87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6" spans="1:16" ht="25.8" x14ac:dyDescent="0.5">
      <c r="A16" s="95"/>
      <c r="B16" s="87"/>
      <c r="C16" s="87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25.8" x14ac:dyDescent="0.5">
      <c r="A17" s="95"/>
      <c r="B17" s="87"/>
      <c r="C17" s="87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</row>
    <row r="18" spans="1:14" ht="25.8" x14ac:dyDescent="0.5">
      <c r="A18" s="95"/>
      <c r="B18" s="87"/>
      <c r="C18" s="87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</row>
    <row r="19" spans="1:14" ht="25.8" x14ac:dyDescent="0.5">
      <c r="A19" s="95"/>
      <c r="B19" s="87"/>
      <c r="C19" s="87"/>
      <c r="D19" s="96"/>
      <c r="E19" s="96"/>
      <c r="F19" s="96"/>
      <c r="G19" s="95"/>
      <c r="H19" s="96"/>
      <c r="I19" s="96"/>
      <c r="J19" s="96"/>
      <c r="K19" s="96"/>
      <c r="L19" s="96"/>
      <c r="M19" s="96"/>
      <c r="N19" s="96"/>
    </row>
    <row r="20" spans="1:14" ht="25.8" x14ac:dyDescent="0.5">
      <c r="A20" s="95"/>
      <c r="B20" s="87"/>
      <c r="C20" s="87"/>
      <c r="D20" s="96"/>
      <c r="E20" s="96"/>
      <c r="F20" s="96"/>
      <c r="G20" s="95"/>
      <c r="H20" s="96"/>
      <c r="I20" s="96"/>
      <c r="J20" s="96"/>
      <c r="K20" s="96"/>
      <c r="L20" s="96"/>
      <c r="M20" s="96"/>
      <c r="N20" s="96"/>
    </row>
    <row r="21" spans="1:14" ht="25.8" x14ac:dyDescent="0.5">
      <c r="A21" s="95"/>
      <c r="B21" s="87"/>
      <c r="C21" s="87"/>
      <c r="D21" s="96"/>
      <c r="E21" s="96"/>
      <c r="F21" s="96"/>
      <c r="G21" s="95"/>
      <c r="H21" s="87"/>
      <c r="I21" s="87"/>
      <c r="J21" s="87"/>
      <c r="K21" s="96"/>
      <c r="L21" s="87"/>
      <c r="M21" s="87"/>
      <c r="N21" s="96"/>
    </row>
    <row r="22" spans="1:14" ht="25.8" x14ac:dyDescent="0.5">
      <c r="A22" s="95"/>
      <c r="B22" s="87"/>
      <c r="C22" s="87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</row>
    <row r="23" spans="1:14" ht="25.8" x14ac:dyDescent="0.5">
      <c r="A23" s="95"/>
      <c r="B23" s="87"/>
      <c r="C23" s="87"/>
      <c r="D23" s="96"/>
      <c r="E23" s="96"/>
      <c r="F23" s="96"/>
      <c r="G23" s="95"/>
      <c r="H23" s="96"/>
      <c r="I23" s="96"/>
      <c r="J23" s="96"/>
      <c r="K23" s="96"/>
      <c r="L23" s="96"/>
      <c r="M23" s="96"/>
      <c r="N23" s="96"/>
    </row>
    <row r="24" spans="1:14" ht="25.8" x14ac:dyDescent="0.5">
      <c r="A24" s="95"/>
      <c r="B24" s="87"/>
      <c r="C24" s="87"/>
      <c r="D24" s="96"/>
      <c r="E24" s="97"/>
      <c r="F24" s="96"/>
      <c r="G24" s="96"/>
      <c r="H24" s="96"/>
      <c r="I24" s="96"/>
      <c r="J24" s="96"/>
      <c r="K24" s="96"/>
      <c r="L24" s="97"/>
      <c r="M24" s="97"/>
      <c r="N24" s="96"/>
    </row>
    <row r="25" spans="1:14" ht="25.8" x14ac:dyDescent="0.5">
      <c r="A25" s="96"/>
      <c r="B25" s="87"/>
      <c r="C25" s="87"/>
      <c r="D25" s="96"/>
      <c r="E25" s="96"/>
      <c r="F25" s="96"/>
      <c r="G25" s="95"/>
      <c r="H25" s="87"/>
      <c r="I25" s="87"/>
      <c r="J25" s="87"/>
      <c r="K25" s="87"/>
      <c r="L25" s="87"/>
      <c r="M25" s="87"/>
      <c r="N25" s="87"/>
    </row>
    <row r="26" spans="1:14" ht="25.8" x14ac:dyDescent="0.5">
      <c r="A26" s="96"/>
      <c r="B26" s="87"/>
      <c r="C26" s="87"/>
      <c r="D26" s="96"/>
      <c r="E26" s="96"/>
      <c r="F26" s="96"/>
      <c r="G26" s="95"/>
      <c r="H26" s="87"/>
      <c r="I26" s="87"/>
      <c r="J26" s="87"/>
      <c r="K26" s="87"/>
      <c r="L26" s="87"/>
      <c r="M26" s="87"/>
      <c r="N26" s="87"/>
    </row>
    <row r="27" spans="1:14" ht="25.8" x14ac:dyDescent="0.5">
      <c r="A27" s="87"/>
      <c r="B27" s="87"/>
      <c r="C27" s="87"/>
      <c r="D27" s="96"/>
      <c r="E27" s="96"/>
      <c r="F27" s="96"/>
      <c r="G27" s="95"/>
      <c r="H27" s="87"/>
      <c r="I27" s="87"/>
      <c r="J27" s="87"/>
      <c r="K27" s="87"/>
      <c r="L27" s="87"/>
      <c r="M27" s="87"/>
      <c r="N27" s="87"/>
    </row>
    <row r="28" spans="1:14" ht="25.8" x14ac:dyDescent="0.5">
      <c r="A28" s="87"/>
      <c r="B28" s="87"/>
      <c r="C28" s="87"/>
      <c r="D28" s="96"/>
      <c r="E28" s="96"/>
      <c r="F28" s="96"/>
      <c r="G28" s="95"/>
      <c r="H28" s="87"/>
      <c r="I28" s="87"/>
      <c r="J28" s="87"/>
      <c r="K28" s="87"/>
      <c r="L28" s="87"/>
      <c r="M28" s="87"/>
      <c r="N28" s="87"/>
    </row>
    <row r="29" spans="1:14" ht="25.8" x14ac:dyDescent="0.5">
      <c r="A29" s="87"/>
      <c r="B29" s="87" t="s">
        <v>34</v>
      </c>
      <c r="C29" s="87"/>
      <c r="D29" s="96">
        <f>SUM(D2:D28)</f>
        <v>0</v>
      </c>
      <c r="E29" s="96">
        <f t="shared" ref="E29:M29" si="0">SUM(E2:E28)</f>
        <v>0</v>
      </c>
      <c r="F29" s="96">
        <f t="shared" si="0"/>
        <v>0</v>
      </c>
      <c r="G29" s="96">
        <f t="shared" si="0"/>
        <v>0</v>
      </c>
      <c r="H29" s="96">
        <f t="shared" si="0"/>
        <v>0</v>
      </c>
      <c r="I29" s="96">
        <f t="shared" si="0"/>
        <v>0</v>
      </c>
      <c r="J29" s="96">
        <f t="shared" si="0"/>
        <v>0</v>
      </c>
      <c r="K29" s="96">
        <f t="shared" si="0"/>
        <v>0</v>
      </c>
      <c r="L29" s="96">
        <f t="shared" si="0"/>
        <v>0</v>
      </c>
      <c r="M29" s="96">
        <f t="shared" si="0"/>
        <v>0</v>
      </c>
      <c r="N29" s="96"/>
    </row>
    <row r="39" spans="26:26" ht="28.8" x14ac:dyDescent="0.55000000000000004">
      <c r="Z39" s="88"/>
    </row>
  </sheetData>
  <pageMargins left="0.7" right="0.7" top="0.75" bottom="0.75" header="0.3" footer="0.3"/>
  <pageSetup paperSize="9" scale="51" orientation="landscape" r:id="rId1"/>
  <headerFooter>
    <oddHeader>&amp;CRevelry Account</oddHeader>
    <oddFooter>&amp;C&amp;Z&amp;F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zoomScaleNormal="100" workbookViewId="0">
      <selection activeCell="E4" sqref="E4"/>
    </sheetView>
  </sheetViews>
  <sheetFormatPr defaultColWidth="12.5546875" defaultRowHeight="14.4" x14ac:dyDescent="0.3"/>
  <cols>
    <col min="2" max="2" width="29.109375" bestFit="1" customWidth="1"/>
    <col min="3" max="4" width="12.5546875" style="7"/>
    <col min="5" max="5" width="12.5546875" style="8"/>
    <col min="7" max="7" width="0.109375" customWidth="1"/>
    <col min="8" max="8" width="0.21875" customWidth="1"/>
    <col min="9" max="9" width="12.5546875" style="5"/>
  </cols>
  <sheetData>
    <row r="1" spans="1:1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41"/>
      <c r="H1" s="4"/>
      <c r="I1" s="5" t="s">
        <v>79</v>
      </c>
      <c r="J1" s="6"/>
      <c r="K1" s="6"/>
    </row>
    <row r="2" spans="1:11" x14ac:dyDescent="0.3">
      <c r="A2" s="7">
        <v>4084.16</v>
      </c>
      <c r="B2" t="s">
        <v>7</v>
      </c>
      <c r="E2" s="8">
        <v>45383</v>
      </c>
      <c r="I2" s="7" t="s">
        <v>79</v>
      </c>
    </row>
    <row r="3" spans="1:11" x14ac:dyDescent="0.3">
      <c r="A3" s="7">
        <v>4099.43</v>
      </c>
      <c r="B3" t="s">
        <v>111</v>
      </c>
      <c r="C3" s="7">
        <v>15.27</v>
      </c>
      <c r="E3" s="8">
        <v>45444</v>
      </c>
      <c r="I3" s="7"/>
    </row>
    <row r="4" spans="1:11" x14ac:dyDescent="0.3">
      <c r="A4" s="7">
        <v>4114.76</v>
      </c>
      <c r="B4" t="s">
        <v>111</v>
      </c>
      <c r="C4" s="7">
        <v>15.33</v>
      </c>
      <c r="E4" s="8">
        <v>45537</v>
      </c>
      <c r="I4" s="7"/>
    </row>
    <row r="5" spans="1:11" x14ac:dyDescent="0.3">
      <c r="A5" s="7">
        <v>4130.1499999999996</v>
      </c>
      <c r="B5" t="s">
        <v>111</v>
      </c>
      <c r="C5" s="7">
        <v>15.39</v>
      </c>
      <c r="E5" s="8">
        <v>45628</v>
      </c>
      <c r="I5" s="7"/>
    </row>
    <row r="6" spans="1:11" x14ac:dyDescent="0.3">
      <c r="A6" s="7">
        <v>4144.76</v>
      </c>
      <c r="B6" t="s">
        <v>111</v>
      </c>
      <c r="C6" s="7">
        <v>14.61</v>
      </c>
      <c r="E6" s="8">
        <v>45719</v>
      </c>
    </row>
    <row r="7" spans="1:11" x14ac:dyDescent="0.3">
      <c r="A7" s="7"/>
    </row>
    <row r="8" spans="1:11" x14ac:dyDescent="0.3">
      <c r="A8" s="7" t="str">
        <f>IF(B8="","",A7-C8+#REF!)</f>
        <v/>
      </c>
    </row>
    <row r="9" spans="1:11" x14ac:dyDescent="0.3">
      <c r="A9" s="7" t="str">
        <f t="shared" ref="A9:A15" si="0">IF(B9="","",A8-C9+D9)</f>
        <v/>
      </c>
      <c r="C9" s="7" t="s">
        <v>79</v>
      </c>
      <c r="D9" s="7" t="s">
        <v>79</v>
      </c>
    </row>
    <row r="10" spans="1:11" x14ac:dyDescent="0.3">
      <c r="A10" s="7" t="str">
        <f t="shared" si="0"/>
        <v/>
      </c>
    </row>
    <row r="11" spans="1:11" x14ac:dyDescent="0.3">
      <c r="A11" s="7" t="str">
        <f t="shared" si="0"/>
        <v/>
      </c>
    </row>
    <row r="12" spans="1:11" x14ac:dyDescent="0.3">
      <c r="A12" s="7" t="str">
        <f t="shared" si="0"/>
        <v/>
      </c>
    </row>
    <row r="13" spans="1:11" x14ac:dyDescent="0.3">
      <c r="A13" s="7" t="str">
        <f t="shared" si="0"/>
        <v/>
      </c>
    </row>
    <row r="14" spans="1:11" x14ac:dyDescent="0.3">
      <c r="A14" s="7" t="str">
        <f t="shared" si="0"/>
        <v/>
      </c>
    </row>
    <row r="15" spans="1:11" x14ac:dyDescent="0.3">
      <c r="A15" s="7" t="str">
        <f t="shared" si="0"/>
        <v/>
      </c>
    </row>
  </sheetData>
  <pageMargins left="0.7" right="0.7" top="0.75" bottom="0.75" header="0.3" footer="0.3"/>
  <pageSetup paperSize="9" orientation="landscape" r:id="rId1"/>
  <headerFooter>
    <oddHeader>&amp;CBusiness Saver</oddHeader>
    <oddFooter>&amp;C&amp;Z&amp;F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40"/>
  <sheetViews>
    <sheetView topLeftCell="A9" zoomScaleNormal="100" workbookViewId="0">
      <selection activeCell="D23" sqref="D23"/>
    </sheetView>
  </sheetViews>
  <sheetFormatPr defaultColWidth="12.5546875" defaultRowHeight="14.4" x14ac:dyDescent="0.3"/>
  <cols>
    <col min="3" max="3" width="63.88671875" customWidth="1"/>
    <col min="4" max="4" width="29" customWidth="1"/>
    <col min="5" max="5" width="20.6640625" bestFit="1" customWidth="1"/>
  </cols>
  <sheetData>
    <row r="2" spans="2:9" ht="15.6" x14ac:dyDescent="0.3">
      <c r="C2" s="10" t="s">
        <v>131</v>
      </c>
    </row>
    <row r="5" spans="2:9" ht="15.6" x14ac:dyDescent="0.3">
      <c r="B5" s="11" t="s">
        <v>79</v>
      </c>
      <c r="C5" s="12"/>
      <c r="D5" s="11" t="s">
        <v>79</v>
      </c>
      <c r="F5" s="8"/>
    </row>
    <row r="6" spans="2:9" ht="15.6" x14ac:dyDescent="0.3">
      <c r="C6" s="13" t="s">
        <v>33</v>
      </c>
    </row>
    <row r="8" spans="2:9" x14ac:dyDescent="0.3">
      <c r="B8" s="7" t="s">
        <v>79</v>
      </c>
      <c r="C8" t="s">
        <v>8</v>
      </c>
      <c r="D8" s="7">
        <v>7750</v>
      </c>
      <c r="F8" s="7"/>
    </row>
    <row r="9" spans="2:9" x14ac:dyDescent="0.3">
      <c r="B9" s="7" t="s">
        <v>79</v>
      </c>
      <c r="C9" t="s">
        <v>15</v>
      </c>
      <c r="D9" s="7">
        <v>60.6</v>
      </c>
      <c r="F9" s="7"/>
    </row>
    <row r="10" spans="2:9" x14ac:dyDescent="0.3">
      <c r="B10" s="7" t="s">
        <v>79</v>
      </c>
      <c r="C10" t="s">
        <v>16</v>
      </c>
      <c r="D10" s="7">
        <v>853.8</v>
      </c>
      <c r="F10" s="7"/>
    </row>
    <row r="11" spans="2:9" x14ac:dyDescent="0.3">
      <c r="B11" s="7" t="s">
        <v>79</v>
      </c>
      <c r="C11" t="s">
        <v>132</v>
      </c>
      <c r="D11" s="7">
        <v>699.75</v>
      </c>
      <c r="F11" s="14"/>
    </row>
    <row r="12" spans="2:9" x14ac:dyDescent="0.3">
      <c r="B12" s="7" t="s">
        <v>79</v>
      </c>
      <c r="C12" t="s">
        <v>143</v>
      </c>
      <c r="D12" s="7">
        <v>5583</v>
      </c>
      <c r="F12" s="14"/>
    </row>
    <row r="13" spans="2:9" ht="15" thickBot="1" x14ac:dyDescent="0.35">
      <c r="B13" s="7" t="s">
        <v>79</v>
      </c>
      <c r="C13" t="s">
        <v>17</v>
      </c>
      <c r="D13" s="7">
        <v>1265</v>
      </c>
      <c r="F13" s="14"/>
    </row>
    <row r="14" spans="2:9" ht="15" thickBot="1" x14ac:dyDescent="0.35">
      <c r="B14" s="15" t="s">
        <v>79</v>
      </c>
      <c r="D14" s="15">
        <f>SUM(D8:D13)</f>
        <v>16212.15</v>
      </c>
      <c r="F14" s="7"/>
      <c r="I14" s="7"/>
    </row>
    <row r="15" spans="2:9" ht="15" thickTop="1" x14ac:dyDescent="0.3">
      <c r="B15" s="7"/>
      <c r="D15" s="7"/>
    </row>
    <row r="16" spans="2:9" x14ac:dyDescent="0.3">
      <c r="B16" s="7"/>
      <c r="D16" s="7"/>
    </row>
    <row r="17" spans="2:4" x14ac:dyDescent="0.3">
      <c r="B17" s="7"/>
      <c r="D17" s="7"/>
    </row>
    <row r="18" spans="2:4" ht="15.6" x14ac:dyDescent="0.3">
      <c r="B18" s="7"/>
      <c r="C18" s="13" t="s">
        <v>18</v>
      </c>
      <c r="D18" s="7"/>
    </row>
    <row r="19" spans="2:4" x14ac:dyDescent="0.3">
      <c r="D19" s="7"/>
    </row>
    <row r="20" spans="2:4" x14ac:dyDescent="0.3">
      <c r="B20" s="7" t="s">
        <v>79</v>
      </c>
      <c r="C20" t="s">
        <v>13</v>
      </c>
      <c r="D20" s="7">
        <v>1976</v>
      </c>
    </row>
    <row r="21" spans="2:4" x14ac:dyDescent="0.3">
      <c r="B21" s="7" t="s">
        <v>79</v>
      </c>
      <c r="C21" t="s">
        <v>133</v>
      </c>
      <c r="D21" s="7">
        <v>171.24</v>
      </c>
    </row>
    <row r="22" spans="2:4" x14ac:dyDescent="0.3">
      <c r="B22" s="7" t="s">
        <v>79</v>
      </c>
      <c r="C22" t="s">
        <v>9</v>
      </c>
      <c r="D22" s="7">
        <v>2124.4499999999998</v>
      </c>
    </row>
    <row r="23" spans="2:4" x14ac:dyDescent="0.3">
      <c r="B23" s="7" t="s">
        <v>79</v>
      </c>
      <c r="C23" t="s">
        <v>137</v>
      </c>
      <c r="D23" s="7">
        <v>494</v>
      </c>
    </row>
    <row r="24" spans="2:4" x14ac:dyDescent="0.3">
      <c r="B24" s="7" t="s">
        <v>79</v>
      </c>
      <c r="C24" t="s">
        <v>134</v>
      </c>
      <c r="D24" s="7">
        <v>10835.61</v>
      </c>
    </row>
    <row r="25" spans="2:4" x14ac:dyDescent="0.3">
      <c r="B25" s="7" t="s">
        <v>79</v>
      </c>
      <c r="C25" t="s">
        <v>94</v>
      </c>
      <c r="D25" s="7">
        <v>7980.33</v>
      </c>
    </row>
    <row r="26" spans="2:4" x14ac:dyDescent="0.3">
      <c r="B26" s="7"/>
      <c r="C26" t="s">
        <v>136</v>
      </c>
      <c r="D26" s="7">
        <v>163.30000000000001</v>
      </c>
    </row>
    <row r="27" spans="2:4" x14ac:dyDescent="0.3">
      <c r="B27" s="7" t="s">
        <v>79</v>
      </c>
      <c r="C27" t="s">
        <v>135</v>
      </c>
      <c r="D27" s="7">
        <v>90</v>
      </c>
    </row>
    <row r="28" spans="2:4" x14ac:dyDescent="0.3">
      <c r="B28" s="7" t="s">
        <v>79</v>
      </c>
      <c r="C28" t="s">
        <v>144</v>
      </c>
      <c r="D28" s="7">
        <v>99.98</v>
      </c>
    </row>
    <row r="29" spans="2:4" ht="15" thickBot="1" x14ac:dyDescent="0.35">
      <c r="B29" s="7" t="s">
        <v>79</v>
      </c>
      <c r="C29" t="s">
        <v>35</v>
      </c>
      <c r="D29" s="7">
        <v>599.29999999999995</v>
      </c>
    </row>
    <row r="30" spans="2:4" ht="15" thickBot="1" x14ac:dyDescent="0.35">
      <c r="B30" s="15" t="s">
        <v>79</v>
      </c>
      <c r="D30" s="15">
        <f>SUM(D20:D29)</f>
        <v>24534.209999999995</v>
      </c>
    </row>
    <row r="31" spans="2:4" ht="15" thickTop="1" x14ac:dyDescent="0.3">
      <c r="D31" s="7"/>
    </row>
    <row r="32" spans="2:4" x14ac:dyDescent="0.3">
      <c r="B32" s="7"/>
      <c r="D32" s="7"/>
    </row>
    <row r="33" spans="2:6" ht="15.6" x14ac:dyDescent="0.3">
      <c r="B33" s="7" t="s">
        <v>79</v>
      </c>
      <c r="C33" s="13" t="s">
        <v>19</v>
      </c>
      <c r="D33" s="7"/>
    </row>
    <row r="34" spans="2:6" x14ac:dyDescent="0.3">
      <c r="B34" s="7"/>
      <c r="D34" s="7"/>
    </row>
    <row r="35" spans="2:6" x14ac:dyDescent="0.3">
      <c r="B35" s="7">
        <v>16287.44</v>
      </c>
      <c r="C35" t="s">
        <v>20</v>
      </c>
      <c r="D35" s="7">
        <v>7637.37</v>
      </c>
      <c r="E35" s="7"/>
      <c r="F35" s="7"/>
    </row>
    <row r="36" spans="2:6" x14ac:dyDescent="0.3">
      <c r="B36" s="7">
        <v>4084.16</v>
      </c>
      <c r="C36" t="s">
        <v>21</v>
      </c>
      <c r="D36" s="7">
        <v>4144.76</v>
      </c>
    </row>
    <row r="37" spans="2:6" x14ac:dyDescent="0.3">
      <c r="B37" s="7" t="s">
        <v>79</v>
      </c>
      <c r="C37" t="s">
        <v>22</v>
      </c>
      <c r="D37" s="7" t="s">
        <v>138</v>
      </c>
    </row>
    <row r="38" spans="2:6" ht="15" thickBot="1" x14ac:dyDescent="0.35">
      <c r="B38" s="7"/>
      <c r="C38" t="s">
        <v>64</v>
      </c>
      <c r="D38" s="48"/>
    </row>
    <row r="39" spans="2:6" ht="15" thickBot="1" x14ac:dyDescent="0.35">
      <c r="B39" s="15">
        <f>SUM(B35:B37)</f>
        <v>20371.599999999999</v>
      </c>
      <c r="D39" s="15">
        <f>SUM(D35:D38)</f>
        <v>11782.130000000001</v>
      </c>
    </row>
    <row r="40" spans="2:6" ht="15" thickTop="1" x14ac:dyDescent="0.3"/>
  </sheetData>
  <pageMargins left="0.7" right="0.7" top="0.75" bottom="0.75" header="0.3" footer="0.3"/>
  <pageSetup paperSize="9" scale="74" orientation="portrait" r:id="rId1"/>
  <headerFooter>
    <oddFooter>&amp;C&amp;Z&amp;F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D38"/>
  <sheetViews>
    <sheetView topLeftCell="A24" zoomScaleNormal="100" workbookViewId="0">
      <selection activeCell="D38" sqref="D38"/>
    </sheetView>
  </sheetViews>
  <sheetFormatPr defaultColWidth="12.5546875" defaultRowHeight="14.4" x14ac:dyDescent="0.3"/>
  <cols>
    <col min="2" max="2" width="54.88671875" bestFit="1" customWidth="1"/>
  </cols>
  <sheetData>
    <row r="1" spans="2:4" ht="15" thickBot="1" x14ac:dyDescent="0.35"/>
    <row r="2" spans="2:4" ht="16.2" thickBot="1" x14ac:dyDescent="0.35">
      <c r="B2" s="22" t="s">
        <v>23</v>
      </c>
      <c r="C2" s="23"/>
      <c r="D2" s="24"/>
    </row>
    <row r="3" spans="2:4" ht="15" thickBot="1" x14ac:dyDescent="0.35">
      <c r="B3" s="25" t="s">
        <v>24</v>
      </c>
      <c r="C3" s="23"/>
      <c r="D3" s="24"/>
    </row>
    <row r="4" spans="2:4" ht="15" thickBot="1" x14ac:dyDescent="0.35"/>
    <row r="5" spans="2:4" ht="15" thickBot="1" x14ac:dyDescent="0.35">
      <c r="B5" s="25" t="s">
        <v>141</v>
      </c>
      <c r="C5" s="23"/>
      <c r="D5" s="24"/>
    </row>
    <row r="6" spans="2:4" ht="15" thickBot="1" x14ac:dyDescent="0.35"/>
    <row r="7" spans="2:4" x14ac:dyDescent="0.3">
      <c r="B7" s="16" t="s">
        <v>140</v>
      </c>
      <c r="C7" s="17"/>
      <c r="D7" s="18"/>
    </row>
    <row r="8" spans="2:4" ht="15" thickBot="1" x14ac:dyDescent="0.35">
      <c r="B8" s="19"/>
      <c r="C8" s="20"/>
      <c r="D8" s="21"/>
    </row>
    <row r="9" spans="2:4" x14ac:dyDescent="0.3">
      <c r="B9" s="16" t="s">
        <v>142</v>
      </c>
      <c r="C9" s="17"/>
      <c r="D9" s="18"/>
    </row>
    <row r="10" spans="2:4" ht="15" thickBot="1" x14ac:dyDescent="0.35">
      <c r="B10" s="19"/>
      <c r="C10" s="20"/>
      <c r="D10" s="21"/>
    </row>
    <row r="11" spans="2:4" ht="15" thickBot="1" x14ac:dyDescent="0.35"/>
    <row r="12" spans="2:4" x14ac:dyDescent="0.3">
      <c r="B12" s="16" t="s">
        <v>139</v>
      </c>
      <c r="C12" s="17"/>
      <c r="D12" s="18"/>
    </row>
    <row r="13" spans="2:4" ht="15" thickBot="1" x14ac:dyDescent="0.35">
      <c r="B13" s="19"/>
      <c r="C13" s="20"/>
      <c r="D13" s="21"/>
    </row>
    <row r="14" spans="2:4" x14ac:dyDescent="0.3">
      <c r="B14" s="16" t="s">
        <v>4</v>
      </c>
      <c r="C14" s="17"/>
      <c r="D14" s="18"/>
    </row>
    <row r="15" spans="2:4" ht="15" thickBot="1" x14ac:dyDescent="0.35">
      <c r="B15" s="19"/>
      <c r="C15" s="20"/>
      <c r="D15" s="21"/>
    </row>
    <row r="16" spans="2:4" ht="15" thickBot="1" x14ac:dyDescent="0.35"/>
    <row r="17" spans="2:4" ht="16.2" thickBot="1" x14ac:dyDescent="0.35">
      <c r="B17" s="26" t="s">
        <v>65</v>
      </c>
      <c r="C17" s="26" t="s">
        <v>25</v>
      </c>
      <c r="D17" s="26" t="s">
        <v>25</v>
      </c>
    </row>
    <row r="18" spans="2:4" ht="15" thickBot="1" x14ac:dyDescent="0.35">
      <c r="B18" s="27" t="s">
        <v>26</v>
      </c>
      <c r="C18" s="28"/>
      <c r="D18" s="51">
        <f>Summary!D35</f>
        <v>7637.37</v>
      </c>
    </row>
    <row r="19" spans="2:4" ht="15" thickBot="1" x14ac:dyDescent="0.35">
      <c r="B19" s="27" t="s">
        <v>22</v>
      </c>
      <c r="C19" s="28"/>
      <c r="D19" s="28" t="str">
        <f>Summary!D37</f>
        <v xml:space="preserve">closed </v>
      </c>
    </row>
    <row r="20" spans="2:4" ht="15" thickBot="1" x14ac:dyDescent="0.35">
      <c r="B20" s="27" t="s">
        <v>21</v>
      </c>
      <c r="C20" s="28"/>
      <c r="D20" s="28">
        <f>Summary!D36</f>
        <v>4144.76</v>
      </c>
    </row>
    <row r="21" spans="2:4" ht="15" thickBot="1" x14ac:dyDescent="0.35">
      <c r="B21" s="27" t="s">
        <v>27</v>
      </c>
      <c r="C21" s="28">
        <v>0</v>
      </c>
      <c r="D21" s="28">
        <v>0</v>
      </c>
    </row>
    <row r="22" spans="2:4" ht="15" thickBot="1" x14ac:dyDescent="0.35">
      <c r="B22" s="17"/>
      <c r="C22" s="29"/>
      <c r="D22" s="28">
        <f>SUM(D18:D21)</f>
        <v>11782.130000000001</v>
      </c>
    </row>
    <row r="23" spans="2:4" ht="15" thickBot="1" x14ac:dyDescent="0.35">
      <c r="B23" s="20"/>
      <c r="C23" s="7"/>
      <c r="D23" s="30"/>
    </row>
    <row r="24" spans="2:4" ht="15" thickBot="1" x14ac:dyDescent="0.35">
      <c r="B24" s="27" t="s">
        <v>66</v>
      </c>
      <c r="C24" s="31"/>
      <c r="D24" s="32"/>
    </row>
    <row r="25" spans="2:4" ht="15" thickBot="1" x14ac:dyDescent="0.35">
      <c r="B25" s="27" t="s">
        <v>10</v>
      </c>
      <c r="C25" s="28"/>
      <c r="D25" s="28"/>
    </row>
    <row r="26" spans="2:4" ht="15" thickBot="1" x14ac:dyDescent="0.35">
      <c r="B26" s="27"/>
      <c r="C26" s="28"/>
      <c r="D26" s="28">
        <v>0</v>
      </c>
    </row>
    <row r="27" spans="2:4" ht="15" thickBot="1" x14ac:dyDescent="0.35">
      <c r="B27" s="23"/>
      <c r="C27" s="33"/>
      <c r="D27" s="33"/>
    </row>
    <row r="28" spans="2:4" ht="15" thickBot="1" x14ac:dyDescent="0.35">
      <c r="B28" s="27" t="s">
        <v>38</v>
      </c>
      <c r="C28" s="28">
        <v>0</v>
      </c>
      <c r="D28" s="28">
        <v>0</v>
      </c>
    </row>
    <row r="29" spans="2:4" ht="15" thickBot="1" x14ac:dyDescent="0.35">
      <c r="C29" s="7"/>
      <c r="D29" s="7"/>
    </row>
    <row r="30" spans="2:4" ht="16.2" thickBot="1" x14ac:dyDescent="0.35">
      <c r="B30" s="26" t="s">
        <v>67</v>
      </c>
      <c r="C30" s="34"/>
      <c r="D30" s="35">
        <v>0</v>
      </c>
    </row>
    <row r="31" spans="2:4" x14ac:dyDescent="0.3">
      <c r="C31" s="7"/>
      <c r="D31" s="7"/>
    </row>
    <row r="32" spans="2:4" x14ac:dyDescent="0.3">
      <c r="C32" s="7"/>
      <c r="D32" s="7"/>
    </row>
    <row r="33" spans="2:4" ht="16.2" thickBot="1" x14ac:dyDescent="0.35">
      <c r="B33" s="12" t="s">
        <v>28</v>
      </c>
      <c r="C33" s="7"/>
      <c r="D33" s="7"/>
    </row>
    <row r="34" spans="2:4" ht="15" thickBot="1" x14ac:dyDescent="0.35">
      <c r="B34" s="27" t="s">
        <v>7</v>
      </c>
      <c r="C34" s="36"/>
      <c r="D34" s="28">
        <v>20371.599999999999</v>
      </c>
    </row>
    <row r="35" spans="2:4" ht="15" thickBot="1" x14ac:dyDescent="0.35">
      <c r="B35" s="27" t="s">
        <v>30</v>
      </c>
      <c r="C35" s="36"/>
      <c r="D35" s="28">
        <v>16212.15</v>
      </c>
    </row>
    <row r="36" spans="2:4" ht="15" thickBot="1" x14ac:dyDescent="0.35">
      <c r="B36" s="27" t="s">
        <v>29</v>
      </c>
      <c r="C36" s="36"/>
      <c r="D36" s="28">
        <v>24534.21</v>
      </c>
    </row>
    <row r="37" spans="2:4" ht="15" thickBot="1" x14ac:dyDescent="0.35">
      <c r="C37" s="7"/>
      <c r="D37" s="7"/>
    </row>
    <row r="38" spans="2:4" ht="16.2" thickBot="1" x14ac:dyDescent="0.35">
      <c r="B38" s="26" t="s">
        <v>68</v>
      </c>
      <c r="C38" s="34"/>
      <c r="D38" s="35">
        <v>11782.13</v>
      </c>
    </row>
  </sheetData>
  <pageMargins left="0.7" right="0.7" top="0.75" bottom="0.75" header="0.3" footer="0.3"/>
  <pageSetup paperSize="9" scale="94" orientation="portrait" r:id="rId1"/>
  <headerFooter>
    <oddFooter>&amp;C&amp;F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3"/>
  <sheetViews>
    <sheetView tabSelected="1" zoomScale="75" zoomScaleNormal="75" workbookViewId="0">
      <selection activeCell="G3" sqref="G3"/>
    </sheetView>
  </sheetViews>
  <sheetFormatPr defaultRowHeight="14.4" x14ac:dyDescent="0.3"/>
  <cols>
    <col min="1" max="1" width="21.5546875" customWidth="1"/>
    <col min="2" max="3" width="18.44140625" customWidth="1"/>
    <col min="4" max="4" width="16.88671875" customWidth="1"/>
    <col min="5" max="5" width="23.44140625" customWidth="1"/>
    <col min="6" max="6" width="21.77734375" customWidth="1"/>
    <col min="7" max="10" width="18.44140625" customWidth="1"/>
    <col min="11" max="11" width="15" bestFit="1" customWidth="1"/>
    <col min="12" max="12" width="18" bestFit="1" customWidth="1"/>
  </cols>
  <sheetData>
    <row r="1" spans="1:9" ht="15" thickBot="1" x14ac:dyDescent="0.35">
      <c r="B1" s="43" t="s">
        <v>14</v>
      </c>
      <c r="C1" s="44"/>
      <c r="D1" s="44"/>
      <c r="E1" s="44" t="s">
        <v>47</v>
      </c>
      <c r="F1" s="100"/>
      <c r="G1" s="100"/>
      <c r="H1" s="100"/>
      <c r="I1" s="100"/>
    </row>
    <row r="2" spans="1:9" ht="15" thickBot="1" x14ac:dyDescent="0.35">
      <c r="B2" s="43" t="s">
        <v>97</v>
      </c>
      <c r="C2" s="98" t="s">
        <v>39</v>
      </c>
      <c r="D2" s="98" t="s">
        <v>40</v>
      </c>
      <c r="E2" s="44"/>
      <c r="F2" s="58" t="s">
        <v>58</v>
      </c>
      <c r="G2" s="44"/>
      <c r="H2" s="44"/>
      <c r="I2" s="44"/>
    </row>
    <row r="5" spans="1:9" ht="16.2" thickBot="1" x14ac:dyDescent="0.35">
      <c r="A5" s="99" t="s">
        <v>69</v>
      </c>
      <c r="E5" s="39"/>
    </row>
    <row r="6" spans="1:9" x14ac:dyDescent="0.3">
      <c r="A6" t="s">
        <v>13</v>
      </c>
      <c r="B6" s="45">
        <v>1976</v>
      </c>
      <c r="C6" s="45">
        <v>1976</v>
      </c>
      <c r="D6" s="45">
        <v>0</v>
      </c>
      <c r="E6" t="s">
        <v>79</v>
      </c>
      <c r="F6" s="59" t="s">
        <v>48</v>
      </c>
      <c r="G6" s="51" t="s">
        <v>79</v>
      </c>
      <c r="H6" s="45"/>
      <c r="I6" s="45"/>
    </row>
    <row r="7" spans="1:9" x14ac:dyDescent="0.3">
      <c r="A7" t="s">
        <v>70</v>
      </c>
      <c r="B7" s="45">
        <v>494</v>
      </c>
      <c r="C7" s="45">
        <v>494</v>
      </c>
      <c r="D7" s="45">
        <v>494</v>
      </c>
      <c r="F7" s="50" t="s">
        <v>49</v>
      </c>
      <c r="G7" s="45">
        <v>24683.01</v>
      </c>
      <c r="H7" s="45"/>
      <c r="I7" s="45"/>
    </row>
    <row r="8" spans="1:9" x14ac:dyDescent="0.3">
      <c r="A8" t="s">
        <v>9</v>
      </c>
      <c r="B8" s="45">
        <v>2150</v>
      </c>
      <c r="C8" s="45">
        <v>2124.4499999999998</v>
      </c>
      <c r="D8" s="45">
        <v>25.55</v>
      </c>
      <c r="F8" s="50"/>
      <c r="G8" s="51"/>
      <c r="H8" s="45"/>
      <c r="I8" s="45"/>
    </row>
    <row r="9" spans="1:9" ht="15" thickBot="1" x14ac:dyDescent="0.35">
      <c r="A9" t="s">
        <v>71</v>
      </c>
      <c r="B9" s="45">
        <v>91.2</v>
      </c>
      <c r="C9" s="45">
        <v>45.6</v>
      </c>
      <c r="D9" s="45">
        <v>45.6</v>
      </c>
      <c r="F9" s="53" t="s">
        <v>50</v>
      </c>
      <c r="G9" s="54">
        <v>24683.01</v>
      </c>
      <c r="H9" s="45"/>
      <c r="I9" s="45"/>
    </row>
    <row r="10" spans="1:9" x14ac:dyDescent="0.3">
      <c r="A10" t="s">
        <v>72</v>
      </c>
      <c r="B10" s="45">
        <v>163.30000000000001</v>
      </c>
      <c r="C10" s="45">
        <v>163.30000000000001</v>
      </c>
      <c r="D10" s="45">
        <v>0</v>
      </c>
      <c r="F10" s="45"/>
      <c r="G10" s="45"/>
      <c r="H10" s="45"/>
      <c r="I10" s="45"/>
    </row>
    <row r="11" spans="1:9" ht="15" thickBot="1" x14ac:dyDescent="0.35">
      <c r="A11" t="s">
        <v>78</v>
      </c>
      <c r="B11" s="45">
        <v>100</v>
      </c>
      <c r="C11" s="45">
        <v>0</v>
      </c>
      <c r="D11" s="62">
        <v>100</v>
      </c>
      <c r="F11" s="45"/>
      <c r="G11" s="45"/>
      <c r="H11" s="45"/>
      <c r="I11" s="45"/>
    </row>
    <row r="12" spans="1:9" x14ac:dyDescent="0.3">
      <c r="A12" t="s">
        <v>35</v>
      </c>
      <c r="B12" s="45">
        <v>500</v>
      </c>
      <c r="C12" s="45">
        <v>580</v>
      </c>
      <c r="D12" s="62">
        <v>80</v>
      </c>
      <c r="F12" s="56" t="s">
        <v>51</v>
      </c>
      <c r="G12" s="49"/>
      <c r="H12" s="45"/>
      <c r="I12" s="45"/>
    </row>
    <row r="13" spans="1:9" x14ac:dyDescent="0.3">
      <c r="A13" t="s">
        <v>73</v>
      </c>
      <c r="B13" s="45">
        <v>60</v>
      </c>
      <c r="C13" s="45">
        <v>90</v>
      </c>
      <c r="D13" s="62">
        <v>30</v>
      </c>
      <c r="F13" s="52" t="s">
        <v>52</v>
      </c>
      <c r="G13" s="51">
        <v>10613.08</v>
      </c>
      <c r="H13" s="45"/>
      <c r="I13" s="45"/>
    </row>
    <row r="14" spans="1:9" x14ac:dyDescent="0.3">
      <c r="A14" t="s">
        <v>74</v>
      </c>
      <c r="B14" s="45">
        <v>0</v>
      </c>
      <c r="C14" s="45">
        <v>0</v>
      </c>
      <c r="D14" s="62">
        <v>0</v>
      </c>
      <c r="F14" s="52" t="s">
        <v>79</v>
      </c>
      <c r="G14" s="51" t="s">
        <v>79</v>
      </c>
      <c r="H14" s="45"/>
      <c r="I14" s="45"/>
    </row>
    <row r="15" spans="1:9" ht="15" thickBot="1" x14ac:dyDescent="0.35">
      <c r="A15" t="s">
        <v>89</v>
      </c>
      <c r="B15" s="70">
        <v>2500</v>
      </c>
      <c r="C15" s="70">
        <v>10835.61</v>
      </c>
      <c r="D15" s="70">
        <v>8335.61</v>
      </c>
      <c r="F15" s="52" t="s">
        <v>79</v>
      </c>
      <c r="G15" s="51" t="s">
        <v>79</v>
      </c>
      <c r="H15" s="45"/>
      <c r="I15" s="45"/>
    </row>
    <row r="16" spans="1:9" x14ac:dyDescent="0.3">
      <c r="A16" t="s">
        <v>85</v>
      </c>
      <c r="B16" s="45">
        <v>0</v>
      </c>
      <c r="C16" s="45">
        <v>0</v>
      </c>
      <c r="D16" s="45">
        <v>0</v>
      </c>
      <c r="E16" t="s">
        <v>79</v>
      </c>
      <c r="F16" s="52" t="s">
        <v>79</v>
      </c>
      <c r="G16" s="61"/>
      <c r="H16" s="45"/>
      <c r="I16" s="45"/>
    </row>
    <row r="17" spans="1:9" ht="15" thickBot="1" x14ac:dyDescent="0.35">
      <c r="A17" s="40" t="s">
        <v>91</v>
      </c>
      <c r="B17" s="45">
        <v>180</v>
      </c>
      <c r="C17" s="45">
        <v>171.24</v>
      </c>
      <c r="D17" s="45">
        <v>8.76</v>
      </c>
      <c r="E17" t="s">
        <v>93</v>
      </c>
      <c r="F17" s="53" t="s">
        <v>53</v>
      </c>
      <c r="G17" s="54">
        <f>SUM(G13:G16)</f>
        <v>10613.08</v>
      </c>
      <c r="H17" s="45"/>
      <c r="I17" s="45"/>
    </row>
    <row r="18" spans="1:9" ht="15" thickBot="1" x14ac:dyDescent="0.35">
      <c r="A18" t="s">
        <v>75</v>
      </c>
      <c r="B18" s="45">
        <v>0</v>
      </c>
      <c r="C18" s="45">
        <v>0</v>
      </c>
      <c r="D18" s="45">
        <v>0</v>
      </c>
      <c r="E18" t="s">
        <v>79</v>
      </c>
      <c r="H18" s="45"/>
      <c r="I18" s="45"/>
    </row>
    <row r="19" spans="1:9" ht="15" thickBot="1" x14ac:dyDescent="0.35">
      <c r="A19" s="68" t="s">
        <v>76</v>
      </c>
      <c r="B19" s="45">
        <v>0</v>
      </c>
      <c r="C19" s="45">
        <v>0</v>
      </c>
      <c r="D19" s="45">
        <v>0</v>
      </c>
      <c r="E19" s="67"/>
      <c r="F19" s="60" t="s">
        <v>60</v>
      </c>
      <c r="G19" s="55"/>
      <c r="H19" s="45"/>
      <c r="I19" s="45"/>
    </row>
    <row r="20" spans="1:9" ht="15" thickBot="1" x14ac:dyDescent="0.35">
      <c r="A20" t="s">
        <v>77</v>
      </c>
      <c r="B20" s="45">
        <v>100</v>
      </c>
      <c r="C20" s="45">
        <v>99.98</v>
      </c>
      <c r="D20" s="45">
        <v>0.02</v>
      </c>
      <c r="H20" s="45"/>
      <c r="I20" s="45"/>
    </row>
    <row r="21" spans="1:9" x14ac:dyDescent="0.3">
      <c r="A21" t="s">
        <v>43</v>
      </c>
      <c r="B21" s="45">
        <v>103.2</v>
      </c>
      <c r="C21" s="45">
        <v>103.2</v>
      </c>
      <c r="D21" s="45">
        <v>0</v>
      </c>
      <c r="E21" t="s">
        <v>86</v>
      </c>
      <c r="F21" s="103" t="s">
        <v>96</v>
      </c>
      <c r="G21" s="104"/>
      <c r="H21" s="45"/>
      <c r="I21" s="45"/>
    </row>
    <row r="22" spans="1:9" x14ac:dyDescent="0.3">
      <c r="A22" t="s">
        <v>94</v>
      </c>
      <c r="B22" s="45">
        <v>3000</v>
      </c>
      <c r="C22" s="45">
        <v>7980.33</v>
      </c>
      <c r="D22" s="62">
        <v>4980.33</v>
      </c>
      <c r="E22" t="s">
        <v>95</v>
      </c>
      <c r="F22" s="52"/>
      <c r="G22" s="51" t="s">
        <v>79</v>
      </c>
      <c r="H22" s="45"/>
      <c r="I22" s="45"/>
    </row>
    <row r="23" spans="1:9" x14ac:dyDescent="0.3">
      <c r="A23" t="s">
        <v>92</v>
      </c>
      <c r="B23" s="45">
        <v>0</v>
      </c>
      <c r="C23" s="45">
        <v>19.3</v>
      </c>
      <c r="D23" s="62">
        <v>19.3</v>
      </c>
      <c r="E23" t="s">
        <v>79</v>
      </c>
      <c r="F23" s="52" t="s">
        <v>26</v>
      </c>
      <c r="G23" s="51">
        <v>7637.37</v>
      </c>
      <c r="H23" s="45"/>
      <c r="I23" s="45"/>
    </row>
    <row r="24" spans="1:9" x14ac:dyDescent="0.3">
      <c r="A24" t="s">
        <v>83</v>
      </c>
      <c r="B24" s="45">
        <v>0</v>
      </c>
      <c r="C24" s="45">
        <v>0</v>
      </c>
      <c r="D24" s="45">
        <v>0</v>
      </c>
      <c r="E24" s="45" t="s">
        <v>79</v>
      </c>
      <c r="F24" s="52" t="s">
        <v>56</v>
      </c>
      <c r="G24" s="51">
        <v>4144.76</v>
      </c>
      <c r="H24" s="45"/>
      <c r="I24" s="45"/>
    </row>
    <row r="25" spans="1:9" ht="15" thickBot="1" x14ac:dyDescent="0.35">
      <c r="A25" t="s">
        <v>84</v>
      </c>
      <c r="B25" s="45">
        <v>300</v>
      </c>
      <c r="C25" s="45" t="s">
        <v>79</v>
      </c>
      <c r="D25" s="45"/>
      <c r="E25" s="45"/>
      <c r="F25" s="57" t="s">
        <v>57</v>
      </c>
      <c r="G25" s="54">
        <v>11782.13</v>
      </c>
      <c r="H25" s="45"/>
      <c r="I25" s="45"/>
    </row>
    <row r="26" spans="1:9" ht="15" thickBot="1" x14ac:dyDescent="0.35">
      <c r="A26" s="40" t="s">
        <v>45</v>
      </c>
      <c r="B26" s="70">
        <v>11776.7</v>
      </c>
      <c r="C26" s="70" t="s">
        <v>79</v>
      </c>
      <c r="D26" s="70"/>
      <c r="E26" s="45"/>
      <c r="H26" s="45"/>
      <c r="I26" s="45"/>
    </row>
    <row r="27" spans="1:9" x14ac:dyDescent="0.3">
      <c r="A27" s="40"/>
      <c r="B27" s="45"/>
      <c r="C27" s="45"/>
      <c r="D27" s="45"/>
      <c r="E27" s="45"/>
      <c r="F27" s="101" t="s">
        <v>54</v>
      </c>
      <c r="G27" s="102">
        <v>20371.599999999999</v>
      </c>
      <c r="H27" s="45"/>
      <c r="I27" s="45"/>
    </row>
    <row r="28" spans="1:9" x14ac:dyDescent="0.3">
      <c r="B28" s="45"/>
      <c r="C28" s="45"/>
      <c r="D28" s="45"/>
      <c r="E28" s="45"/>
      <c r="F28" s="63" t="s">
        <v>88</v>
      </c>
      <c r="G28" s="64">
        <v>16287.44</v>
      </c>
      <c r="H28" s="45"/>
      <c r="I28" s="45"/>
    </row>
    <row r="29" spans="1:9" ht="15.6" x14ac:dyDescent="0.3">
      <c r="A29" s="99" t="s">
        <v>11</v>
      </c>
      <c r="B29" s="47" t="s">
        <v>42</v>
      </c>
      <c r="C29" s="47" t="s">
        <v>41</v>
      </c>
      <c r="D29" s="46" t="s">
        <v>55</v>
      </c>
      <c r="E29" s="45"/>
      <c r="F29" s="63" t="s">
        <v>87</v>
      </c>
      <c r="G29" s="64">
        <v>4084.16</v>
      </c>
      <c r="H29" s="45"/>
      <c r="I29" s="45"/>
    </row>
    <row r="30" spans="1:9" x14ac:dyDescent="0.3">
      <c r="A30" t="s">
        <v>8</v>
      </c>
      <c r="B30" s="45">
        <v>7750</v>
      </c>
      <c r="C30" s="45">
        <v>7750</v>
      </c>
      <c r="D30" s="45">
        <v>0</v>
      </c>
      <c r="E30" s="45"/>
      <c r="F30" s="65"/>
      <c r="G30" s="66"/>
      <c r="H30" s="45"/>
      <c r="I30" s="45"/>
    </row>
    <row r="31" spans="1:9" x14ac:dyDescent="0.3">
      <c r="A31" t="s">
        <v>80</v>
      </c>
      <c r="B31" s="45">
        <v>0</v>
      </c>
      <c r="C31" s="45">
        <v>699.75</v>
      </c>
      <c r="D31" s="45">
        <v>699.75</v>
      </c>
      <c r="E31" s="45"/>
      <c r="F31" s="69"/>
      <c r="G31" s="45"/>
      <c r="H31" s="45"/>
      <c r="I31" s="45"/>
    </row>
    <row r="32" spans="1:9" x14ac:dyDescent="0.3">
      <c r="A32" t="s">
        <v>90</v>
      </c>
      <c r="B32" s="45">
        <v>1000</v>
      </c>
      <c r="C32" s="45">
        <v>853.8</v>
      </c>
      <c r="D32" s="45">
        <v>146.19999999999999</v>
      </c>
      <c r="E32" s="45"/>
      <c r="G32" s="45"/>
      <c r="H32" s="45"/>
      <c r="I32" s="45"/>
    </row>
    <row r="33" spans="1:9" x14ac:dyDescent="0.3">
      <c r="A33" t="s">
        <v>81</v>
      </c>
      <c r="B33" s="45">
        <v>2000</v>
      </c>
      <c r="C33" s="45">
        <v>5583</v>
      </c>
      <c r="D33" s="45">
        <v>3583</v>
      </c>
      <c r="E33" s="45"/>
      <c r="H33" s="45"/>
      <c r="I33" s="45"/>
    </row>
    <row r="34" spans="1:9" x14ac:dyDescent="0.3">
      <c r="A34" t="s">
        <v>82</v>
      </c>
      <c r="B34" s="45">
        <v>1000</v>
      </c>
      <c r="C34" s="45">
        <v>1265</v>
      </c>
      <c r="D34" s="45">
        <v>265</v>
      </c>
      <c r="F34" s="9"/>
      <c r="H34" s="45"/>
      <c r="I34" s="45"/>
    </row>
    <row r="35" spans="1:9" x14ac:dyDescent="0.3">
      <c r="A35" t="s">
        <v>36</v>
      </c>
      <c r="B35" s="45">
        <v>20</v>
      </c>
      <c r="C35" s="45">
        <v>45.33</v>
      </c>
      <c r="D35" s="45">
        <v>25.33</v>
      </c>
      <c r="E35" s="45"/>
      <c r="F35" s="9"/>
      <c r="H35" s="45"/>
      <c r="I35" s="45"/>
    </row>
    <row r="36" spans="1:9" ht="15" thickBot="1" x14ac:dyDescent="0.35">
      <c r="A36" t="s">
        <v>12</v>
      </c>
      <c r="B36" s="70">
        <v>11770</v>
      </c>
      <c r="C36" s="70">
        <v>10613.08</v>
      </c>
      <c r="D36" s="70">
        <v>1156.92</v>
      </c>
      <c r="F36" s="9"/>
      <c r="H36" s="45"/>
      <c r="I36" s="45"/>
    </row>
    <row r="37" spans="1:9" x14ac:dyDescent="0.3">
      <c r="H37" s="45"/>
      <c r="I37" s="45"/>
    </row>
    <row r="38" spans="1:9" x14ac:dyDescent="0.3">
      <c r="A38" s="40"/>
      <c r="B38" s="42"/>
    </row>
    <row r="41" spans="1:9" x14ac:dyDescent="0.3">
      <c r="E41" s="9"/>
    </row>
    <row r="42" spans="1:9" x14ac:dyDescent="0.3">
      <c r="E42" s="9"/>
    </row>
    <row r="43" spans="1:9" x14ac:dyDescent="0.3">
      <c r="E43" s="9"/>
    </row>
  </sheetData>
  <mergeCells count="2">
    <mergeCell ref="F1:G1"/>
    <mergeCell ref="H1:I1"/>
  </mergeCells>
  <pageMargins left="0.7" right="0.7" top="0.75" bottom="0.75" header="0.3" footer="0.3"/>
  <pageSetup paperSize="9" scale="56" orientation="landscape" r:id="rId1"/>
  <headerFooter>
    <oddFooter>&amp;C&amp;Z&amp;F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Community account</vt:lpstr>
      <vt:lpstr>Revelry account</vt:lpstr>
      <vt:lpstr>Business saver</vt:lpstr>
      <vt:lpstr>Summary</vt:lpstr>
      <vt:lpstr>Bank Reconciliation</vt:lpstr>
      <vt:lpstr>Budget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laura naunton</cp:lastModifiedBy>
  <cp:lastPrinted>2016-03-27T01:18:26Z</cp:lastPrinted>
  <dcterms:created xsi:type="dcterms:W3CDTF">2013-12-02T12:53:25Z</dcterms:created>
  <dcterms:modified xsi:type="dcterms:W3CDTF">2025-11-24T14:21:40Z</dcterms:modified>
</cp:coreProperties>
</file>